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Z11369f1\企画財政課\02_財政担当共有\Ｒ４年度\財政\財政状況資料集\R5.03.17送信案内] 【差替依頼】令和3年度財政状況資料集の一部修正について\"/>
    </mc:Choice>
  </mc:AlternateContent>
  <xr:revisionPtr revIDLastSave="0" documentId="13_ncr:1_{E2796F1B-E203-488A-9326-BE07F6CAA454}" xr6:coauthVersionLast="45" xr6:coauthVersionMax="45" xr10:uidLastSave="{00000000-0000-0000-0000-000000000000}"/>
  <bookViews>
    <workbookView xWindow="-120" yWindow="-120" windowWidth="20730" windowHeight="11160" activeTab="3"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AM35" i="10"/>
  <c r="C35" i="10"/>
  <c r="CO34" i="10"/>
  <c r="BW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<sst xmlns="http://schemas.openxmlformats.org/spreadsheetml/2006/main" count="1136" uniqueCount="611">
  <si>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</si>
  <si>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</si>
  <si>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</si>
  <si>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</si>
  <si>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</si>
  <si>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</si>
  <si>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</si>
  <si>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</si>
  <si>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</si>
  <si>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</si>
  <si>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</si>
  <si>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</si>
  <si>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</si>
  <si>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</si>
  <si>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</si>
  <si>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</si>
  <si>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</si>
  <si>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</si>
  <si>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</si>
  <si>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</si>
  <si>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</si>
  <si>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</si>
  <si>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</si>
  <si>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</si>
  <si>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</si>
  <si>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</si>
  <si>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</si>
  <si>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</si>
  <si>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</si>
  <si>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</si>
  <si>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</si>
  <si>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</si>
  <si>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</si>
  <si>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</si>
  <si>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</si>
  <si>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</si>
  <si>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</si>
  <si>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</si>
  <si>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</si>
  <si>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</si>
  <si>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</si>
  <si>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</si>
  <si>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</si>
  <si>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</si>
  <si>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</si>
  <si>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</si>
  <si>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</si>
  <si>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</si>
  <si>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</si>
  <si>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</si>
  <si>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</si>
  <si>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</si>
  <si>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</si>
  <si>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</si>
  <si>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</si>
  <si>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</si>
  <si>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</si>
  <si>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</si>
  <si>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</si>
  <si>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</si>
  <si>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</si>
  <si>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</si>
  <si>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</si>
  <si>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</si>
  <si>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</si>
  <si>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</si>
  <si>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</si>
  <si>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</si>
  <si>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</si>
  <si>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</si>
  <si>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</si>
  <si>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</si>
  <si>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</si>
  <si>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</si>
  <si>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</si>
  <si>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</si>
  <si>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</si>
  <si>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</si>
  <si>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</si>
  <si>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</si>
  <si>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</si>
  <si>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</si>
  <si>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</si>
  <si>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</si>
  <si>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</si>
  <si>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</si>
  <si>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</si>
  <si>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</si>
  <si>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</si>
  <si>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</si>
  <si>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</si>
  <si>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</si>
  <si>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</si>
  <si>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</si>
  <si>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</si>
  <si>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</si>
  <si>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</si>
  <si>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</si>
  <si>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東秩父村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</si>
  <si>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</si>
  <si>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</si>
  <si>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</si>
  <si>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</si>
  <si>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</si>
  <si>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</si>
  <si>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</si>
  <si>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</si>
  <si>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</si>
  <si>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</si>
  <si>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</si>
  <si>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</si>
  <si>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</si>
  <si>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</si>
  <si>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</si>
  <si>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</si>
  <si>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</si>
  <si>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</si>
  <si>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</si>
  <si>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</si>
  <si>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</si>
  <si>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</si>
  <si>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</si>
  <si>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</si>
  <si>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</si>
  <si>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</si>
  <si>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</si>
  <si>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</si>
  <si>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</si>
  <si>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</si>
  <si>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</si>
  <si>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</si>
  <si>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</si>
  <si>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</si>
  <si>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</si>
  <si>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</si>
  <si>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</si>
  <si>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</si>
  <si>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</si>
  <si>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</si>
  <si>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</si>
  <si>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</si>
  <si>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</si>
  <si>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</si>
  <si>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</si>
  <si>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</si>
  <si>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</si>
  <si>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</si>
  <si>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</si>
  <si>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</si>
  <si>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</si>
  <si>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</si>
  <si>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</si>
  <si>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</si>
  <si>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</si>
  <si>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</si>
  <si>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</si>
  <si>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</si>
  <si>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</si>
  <si>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</si>
  <si>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</si>
  <si>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</si>
  <si>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</si>
  <si>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</si>
  <si>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</si>
  <si>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</si>
  <si>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</si>
  <si>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</si>
  <si>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</si>
  <si>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</si>
  <si>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</si>
  <si>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</si>
  <si>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</si>
  <si>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</si>
  <si>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</si>
  <si>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</si>
  <si>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</si>
  <si>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</si>
  <si>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</si>
  <si>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</si>
  <si>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</si>
  <si>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</si>
  <si>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</si>
  <si>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</si>
  <si>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</si>
  <si>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</si>
  <si>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</si>
  <si>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</si>
  <si>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</si>
  <si>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</si>
  <si>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</si>
  <si>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</si>
  <si>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</si>
  <si>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</si>
  <si>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</si>
  <si>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</si>
  <si>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</si>
  <si>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</si>
  <si>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</si>
  <si>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</si>
  <si>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</si>
  <si>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</si>
  <si>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</si>
  <si>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</si>
  <si>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</si>
  <si>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</si>
  <si>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</si>
  <si>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</si>
  <si>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</si>
  <si>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</si>
  <si>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</si>
  <si>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</si>
  <si>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</si>
  <si>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</si>
  <si>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埼玉県東秩父村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</si>
  <si>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</si>
  <si>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</si>
  <si>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</si>
  <si>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</si>
  <si>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</si>
  <si>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</si>
  <si>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</si>
  <si>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</si>
  <si>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</si>
  <si>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</si>
  <si>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</si>
  <si>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</si>
  <si>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</si>
  <si>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</si>
  <si>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</si>
  <si>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</si>
  <si>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</si>
  <si>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</si>
  <si>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</si>
  <si>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</si>
  <si>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</si>
  <si>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</si>
  <si>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</si>
  <si>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</si>
  <si>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</si>
  <si>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</si>
  <si>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</si>
  <si>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</si>
  <si>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</si>
  <si>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</si>
  <si>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</si>
  <si>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</si>
  <si>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</si>
  <si>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</si>
  <si>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</si>
  <si>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</si>
  <si>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</si>
  <si>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</si>
  <si>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</si>
  <si>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</si>
  <si>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</si>
  <si>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</si>
  <si>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</si>
  <si>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</si>
  <si>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</si>
  <si>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</si>
  <si>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</si>
  <si>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</si>
  <si>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</si>
  <si>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</si>
  <si>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</si>
  <si>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</si>
  <si>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</si>
  <si>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</si>
  <si>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</si>
  <si>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</si>
  <si>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</si>
  <si>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</si>
  <si>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</si>
  <si>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</si>
  <si>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</si>
  <si>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</si>
  <si>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</si>
  <si>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</si>
  <si>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</si>
  <si>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</si>
  <si>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</si>
  <si>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</si>
  <si>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</si>
  <si>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</si>
  <si>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</si>
  <si>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</si>
  <si>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</si>
  <si>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</si>
  <si>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</si>
  <si>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</si>
  <si>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</si>
  <si>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</si>
  <si>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</si>
  <si>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</si>
  <si>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</si>
  <si>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</si>
  <si>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</si>
  <si>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</si>
  <si>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</si>
  <si>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</si>
  <si>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</si>
  <si>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</si>
  <si>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</si>
  <si>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</si>
  <si>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</si>
  <si>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</si>
  <si>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</si>
  <si>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</si>
  <si>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</si>
  <si>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</si>
  <si>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</si>
  <si>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</si>
  <si>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</si>
  <si>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</si>
  <si>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</si>
  <si>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</si>
  <si>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</si>
  <si>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</si>
  <si>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</si>
  <si>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</si>
  <si>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</si>
  <si>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</si>
  <si>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</si>
  <si>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</si>
  <si>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</si>
  <si>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</si>
  <si>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</si>
  <si>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</si>
  <si>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</si>
  <si>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</si>
  <si>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</si>
  <si>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</si>
  <si>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</si>
  <si>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</si>
  <si>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</si>
  <si>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</si>
  <si>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</si>
  <si>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</si>
  <si>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</si>
  <si>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</si>
  <si>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</si>
  <si>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</si>
  <si>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</si>
  <si>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</si>
  <si>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</si>
  <si>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</si>
  <si>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</si>
  <si>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</si>
  <si>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</si>
  <si>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</si>
  <si>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</si>
  <si>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</si>
  <si>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</si>
  <si>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</si>
  <si>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</si>
  <si>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</si>
  <si>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</si>
  <si>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</si>
  <si>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</si>
  <si>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</si>
  <si>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</si>
  <si>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</si>
  <si>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</si>
  <si>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</si>
  <si>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</si>
  <si>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</si>
  <si>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</si>
  <si>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埼玉県東秩父村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</si>
  <si>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</si>
  <si>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</si>
  <si>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</si>
  <si>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</si>
  <si>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</si>
  <si>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</si>
  <si>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</si>
  <si>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</si>
  <si>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</si>
  <si>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</si>
  <si>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</si>
  <si>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</si>
  <si>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</si>
  <si>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</si>
  <si>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</si>
  <si>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</si>
  <si>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</si>
  <si>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</si>
  <si>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</si>
  <si>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</si>
  <si>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</si>
  <si>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</si>
  <si>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</si>
  <si>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</si>
  <si>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</si>
  <si>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</si>
  <si>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</si>
  <si>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</si>
  <si>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</si>
  <si>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</si>
  <si>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</si>
  <si>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</si>
  <si>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</si>
  <si>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</si>
  <si>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</si>
  <si>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</si>
  <si>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</si>
  <si>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</si>
  <si>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</si>
  <si>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合併処理浄化槽設置管理事業特別会計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</si>
  <si>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</si>
  <si>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</si>
  <si>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</si>
  <si>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</si>
  <si>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</si>
  <si>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</si>
  <si>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</si>
  <si>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</si>
  <si>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</si>
  <si>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</si>
  <si>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</si>
  <si>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</si>
  <si>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</si>
  <si>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</si>
  <si>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</si>
  <si>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</si>
  <si>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</si>
  <si>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</si>
  <si>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</si>
  <si>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</si>
  <si>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</si>
  <si>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</si>
  <si>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</si>
  <si>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</si>
  <si>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</si>
  <si>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</si>
  <si>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</si>
  <si>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</si>
  <si>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</si>
  <si>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</si>
  <si>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</si>
  <si>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</si>
  <si>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</si>
  <si>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</si>
  <si>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</si>
  <si>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</si>
  <si>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</si>
  <si>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</si>
  <si>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</si>
  <si>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</si>
  <si>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</si>
  <si>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</si>
  <si>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</si>
  <si>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</si>
  <si>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</si>
  <si>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</si>
  <si>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</si>
  <si>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</si>
  <si>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</si>
  <si>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</si>
  <si>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</si>
  <si>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</si>
  <si>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</si>
  <si>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</si>
  <si>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</si>
  <si>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</si>
  <si>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</si>
  <si>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</si>
  <si>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</si>
  <si>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</si>
  <si>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</si>
  <si>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</si>
  <si>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</si>
  <si>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</si>
  <si>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</si>
  <si>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</si>
  <si>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</si>
  <si>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</si>
  <si>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</si>
  <si>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</si>
  <si>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</si>
  <si>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t>
    <phoneticPr fontId="5"/>
  </si>
  <si>
    <t xml:space="preserve">充当可能特定歳入 </t>
    <rPh sb="0" eb="2">
      <t>ジュウトウ</t>
    </rPh>
    <rPh sb="2" eb="4">
      <t>カノウ</t>
    </rPh>
    <rPh sb="4" eb="6">
      <t>トクテイ</t>
    </rPh>
    <rPh sb="6" eb="8">
      <t>サイニュウ</t>
    </rPh>
    <phoneticPr fontId="31"/>
  </si>
  <si>
    <t>合併処理浄化槽設置管理事業特別会計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</si>
  <si>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</si>
  <si>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</si>
  <si>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</si>
  <si>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</si>
  <si>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</si>
  <si>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</si>
  <si>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</si>
  <si>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</si>
  <si>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</si>
  <si>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</si>
  <si>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</si>
  <si>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</si>
  <si>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</si>
  <si>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</si>
  <si>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</si>
  <si>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</si>
  <si>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</si>
  <si>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</si>
  <si>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</si>
  <si>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</si>
  <si>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</si>
  <si>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</si>
  <si>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</si>
  <si>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</si>
  <si>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</si>
  <si>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</si>
  <si>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</si>
  <si>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</si>
  <si>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</si>
  <si>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</si>
  <si>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</si>
  <si>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</si>
  <si>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</si>
  <si>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</si>
  <si>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</si>
  <si>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</si>
  <si>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</si>
  <si>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</si>
  <si>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</si>
  <si>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</si>
  <si>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</si>
  <si>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</si>
  <si>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</si>
  <si>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</si>
  <si>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</si>
  <si>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</si>
  <si>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</si>
  <si>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</si>
  <si>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</si>
  <si>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</si>
  <si>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</si>
  <si>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</si>
  <si>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</si>
  <si>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</si>
  <si>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</si>
  <si>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</si>
  <si>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</si>
  <si>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</si>
  <si>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</si>
  <si>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</si>
  <si>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</si>
  <si>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</si>
  <si>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</si>
  <si>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</si>
  <si>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</si>
  <si>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</si>
  <si>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</si>
  <si>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</si>
  <si>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</si>
  <si>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</si>
  <si>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</si>
  <si>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</si>
  <si>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</si>
  <si>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</si>
  <si>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</si>
  <si>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</si>
  <si>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</si>
  <si>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</si>
  <si>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</si>
  <si>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</si>
  <si>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</si>
  <si>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</si>
  <si>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</si>
  <si>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</si>
  <si>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</si>
  <si>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</si>
  <si>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</si>
  <si>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</si>
  <si>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</si>
  <si>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</si>
  <si>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0.67</t>
  </si>
  <si>
    <t>▲ 13.86</t>
  </si>
  <si>
    <t>▲ 13.85</t>
  </si>
  <si>
    <t>一般会計</t>
  </si>
  <si>
    <t>国民健康保険特別会計</t>
  </si>
  <si>
    <t>介護保険特別会計</t>
  </si>
  <si>
    <t>簡易水道事業特別会計</t>
  </si>
  <si>
    <t>合併処理浄化槽設置管理事業特別会計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</si>
  <si>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</si>
  <si>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</si>
  <si>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</si>
  <si>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</si>
  <si>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</si>
  <si>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</si>
  <si>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</si>
  <si>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</si>
  <si>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</si>
  <si>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</si>
  <si>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比企広域市町村圏組合</t>
    <rPh sb="0" eb="2">
      <t>ヒキ</t>
    </rPh>
    <rPh sb="2" eb="4">
      <t>コウイキ</t>
    </rPh>
    <rPh sb="4" eb="7">
      <t>シチョウソン</t>
    </rPh>
    <rPh sb="7" eb="8">
      <t>ケン</t>
    </rPh>
    <rPh sb="8" eb="10">
      <t>クミアイ</t>
    </rPh>
    <phoneticPr fontId="2"/>
  </si>
  <si>
    <t>彩の国さいたま人づくり広域連合</t>
    <rPh sb="0" eb="1">
      <t>サイ</t>
    </rPh>
    <rPh sb="2" eb="3">
      <t>クニ</t>
    </rPh>
    <rPh sb="7" eb="8">
      <t>ヒト</t>
    </rPh>
    <rPh sb="11" eb="13">
      <t>コウイキ</t>
    </rPh>
    <rPh sb="13" eb="15">
      <t>レンゴウ</t>
    </rPh>
    <phoneticPr fontId="2"/>
  </si>
  <si>
    <t>　　　　　　〃</t>
    <phoneticPr fontId="2"/>
  </si>
  <si>
    <t>一般会計</t>
    <rPh sb="0" eb="2">
      <t>イッパン</t>
    </rPh>
    <rPh sb="2" eb="4">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</si>
  <si>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</si>
  <si>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</si>
  <si>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</si>
  <si>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公平委員会特別会計</t>
    <rPh sb="0" eb="2">
      <t>コウヘイ</t>
    </rPh>
    <rPh sb="2" eb="5">
      <t>イインカイ</t>
    </rPh>
    <rPh sb="5" eb="7">
      <t>トクベツ</t>
    </rPh>
    <rPh sb="7" eb="9">
      <t>カイケイ</t>
    </rPh>
    <phoneticPr fontId="2"/>
  </si>
  <si>
    <t>小川地区衛生組合</t>
    <rPh sb="0" eb="2">
      <t>オガワ</t>
    </rPh>
    <rPh sb="2" eb="4">
      <t>チク</t>
    </rPh>
    <rPh sb="4" eb="6">
      <t>エイセイ</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</si>
  <si>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</si>
  <si>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</si>
  <si>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株式会社東秩父村和紙の里</t>
    <rPh sb="0" eb="2">
      <t>カブシキ</t>
    </rPh>
    <rPh sb="2" eb="4">
      <t>カイシャ</t>
    </rPh>
    <rPh sb="4" eb="5">
      <t>ヒガシ</t>
    </rPh>
    <rPh sb="5" eb="7">
      <t>チチブ</t>
    </rPh>
    <rPh sb="7" eb="8">
      <t>ムラ</t>
    </rPh>
    <rPh sb="8" eb="10">
      <t>ワシ</t>
    </rPh>
    <rPh sb="11" eb="12">
      <t>サト</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</si>
  <si>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</si>
  <si>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</si>
  <si>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</si>
  <si>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(役場庁舎建設基金(R03年度末現在))</t>
    <rPh sb="1" eb="3">
      <t>ヤクバ</t>
    </rPh>
    <rPh sb="3" eb="5">
      <t>チョウシャ</t>
    </rPh>
    <rPh sb="5" eb="7">
      <t>ケンセツ</t>
    </rPh>
    <rPh sb="7" eb="9">
      <t>キキン</t>
    </rPh>
    <phoneticPr fontId="5"/>
  </si>
  <si>
    <t>(公共施設等整備基金(R03年度末現在))</t>
    <rPh sb="1" eb="3">
      <t>コウキョウ</t>
    </rPh>
    <rPh sb="3" eb="5">
      <t>シセツ</t>
    </rPh>
    <rPh sb="5" eb="6">
      <t>トウ</t>
    </rPh>
    <rPh sb="6" eb="8">
      <t>セイビ</t>
    </rPh>
    <rPh sb="8" eb="10">
      <t>キキン</t>
    </rPh>
    <phoneticPr fontId="5"/>
  </si>
  <si>
    <t>(地域福祉基金(R03年度末現在))</t>
    <rPh sb="1" eb="3">
      <t>チイキ</t>
    </rPh>
    <rPh sb="3" eb="5">
      <t>フクシ</t>
    </rPh>
    <rPh sb="5" eb="7">
      <t>キキン</t>
    </rPh>
    <phoneticPr fontId="5"/>
  </si>
  <si>
    <t>(学校教育基金(R03年度末現在))</t>
    <rPh sb="1" eb="3">
      <t>ガッコウ</t>
    </rPh>
    <rPh sb="3" eb="5">
      <t>キョウイク</t>
    </rPh>
    <rPh sb="5" eb="7">
      <t>キキン</t>
    </rPh>
    <phoneticPr fontId="5"/>
  </si>
  <si>
    <t>(ふるさと水と土保全対策基金(R03年度末現在))</t>
    <rPh sb="5" eb="6">
      <t>ミズ</t>
    </rPh>
    <rPh sb="7" eb="8">
      <t>ツチ</t>
    </rPh>
    <rPh sb="8" eb="10">
      <t>ホゼン</t>
    </rPh>
    <rPh sb="10" eb="12">
      <t>タイサク</t>
    </rPh>
    <rPh sb="12" eb="14">
      <t>キキン</t>
    </rPh>
    <phoneticPr fontId="5"/>
  </si>
  <si>
    <t>※8：職員の状況については、令和３年地方公務員給与実態調査に基づいている。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</si>
</sst>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BA9F-4EAC-AC60-38EE0AC8E2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56126</c:v>
                </c:pt>
                <c:pt idx="1">
                  <c:v>54726</c:v>
                </c:pt>
                <c:pt idx="2">
                  <c:v>55239</c:v>
                </c:pt>
                <c:pt idx="3">
                  <c:v>34061</c:v>
                </c:pt>
                <c:pt idx="4">
                  <c:v>54033</c:v>
                </c:pt>
              </c:numCache>
            </c:numRef>
          </c:val>
          <c:smooth val="0"/>
          <c:extLst>
            <c:ext xmlns:c16="http://schemas.microsoft.com/office/drawing/2014/chart" uri="{C3380CC4-5D6E-409C-BE32-E72D297353CC}">
              <c16:uniqueId val="{00000001-BA9F-4EAC-AC60-38EE0AC8E2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11.09</c:v>
                </c:pt>
                <c:pt idx="1">
                  <c:v>8.85</c:v>
                </c:pt>
                <c:pt idx="2">
                  <c:v>12.74</c:v>
                </c:pt>
                <c:pt idx="3">
                  <c:v>13.33</c:v>
                </c:pt>
                <c:pt idx="4">
                  <c:v>11.55</c:v>
                </c:pt>
              </c:numCache>
            </c:numRef>
          </c:val>
          <c:extLst>
            <c:ext xmlns:c16="http://schemas.microsoft.com/office/drawing/2014/chart" uri="{C3380CC4-5D6E-409C-BE32-E72D297353CC}">
              <c16:uniqueId val="{00000000-AABD-4C78-B55E-3DC8E35326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100.36</c:v>
                </c:pt>
                <c:pt idx="1">
                  <c:v>89.58</c:v>
                </c:pt>
                <c:pt idx="2">
                  <c:v>73.17</c:v>
                </c:pt>
                <c:pt idx="3">
                  <c:v>66.489999999999995</c:v>
                </c:pt>
                <c:pt idx="4">
                  <c:v>63.71</c:v>
                </c:pt>
              </c:numCache>
            </c:numRef>
          </c:val>
          <c:extLst>
            <c:ext xmlns:c16="http://schemas.microsoft.com/office/drawing/2014/chart" uri="{C3380CC4-5D6E-409C-BE32-E72D297353CC}">
              <c16:uniqueId val="{00000001-AABD-4C78-B55E-3DC8E35326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-0.67</c:v>
                </c:pt>
                <c:pt idx="1">
                  <c:v>-13.86</c:v>
                </c:pt>
                <c:pt idx="2">
                  <c:v>-13.85</c:v>
                </c:pt>
                <c:pt idx="3">
                  <c:v>1.21</c:v>
                </c:pt>
                <c:pt idx="4">
                  <c:v>2.73</c:v>
                </c:pt>
              </c:numCache>
            </c:numRef>
          </c:val>
          <c:smooth val="0"/>
          <c:extLst>
            <c:ext xmlns:c16="http://schemas.microsoft.com/office/drawing/2014/chart" uri="{C3380CC4-5D6E-409C-BE32-E72D297353CC}">
              <c16:uniqueId val="{00000002-AABD-4C78-B55E-3DC8E35326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BB-40B1-9C70-E9A178C37F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BB-40B1-9C70-E9A178C37F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BB-40B1-9C70-E9A178C37F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FBB-40B1-9C70-E9A178C37F9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0.06</c:v>
                </c:pt>
              </c:numCache>
            </c:numRef>
          </c:val>
          <c:extLst>
            <c:ext xmlns:c16="http://schemas.microsoft.com/office/drawing/2014/chart" uri="{C3380CC4-5D6E-409C-BE32-E72D297353CC}">
              <c16:uniqueId val="{00000004-0FBB-40B1-9C70-E9A178C37F9F}"/>
            </c:ext>
          </c:extLst>
        </c:ser>
        <c:ser>
          <c:idx val="5"/>
          <c:order val="5"/>
          <c:tx>
            <c:strRef>
              <c:f>データシート!$A$32</c:f>
              <c:strCache>
                <c:ptCount val="1"/>
                <c:pt idx="0">
                  <c:v>合併処理浄化槽設置管理事業特別会計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0.56999999999999995</c:v>
                </c:pt>
                <c:pt idx="2">
                  <c:v>#N/A</c:v>
                </c:pt>
                <c:pt idx="3">
                  <c:v>0.35</c:v>
                </c:pt>
                <c:pt idx="4">
                  <c:v>#N/A</c:v>
                </c:pt>
                <c:pt idx="5">
                  <c:v>0.19</c:v>
                </c:pt>
                <c:pt idx="6">
                  <c:v>#N/A</c:v>
                </c:pt>
                <c:pt idx="7">
                  <c:v>7.0000000000000007E-2</c:v>
                </c:pt>
                <c:pt idx="8">
                  <c:v>#N/A</c:v>
                </c:pt>
                <c:pt idx="9">
                  <c:v>0.25</c:v>
                </c:pt>
              </c:numCache>
            </c:numRef>
          </c:val>
          <c:extLst>
            <c:ext xmlns:c16="http://schemas.microsoft.com/office/drawing/2014/chart" uri="{C3380CC4-5D6E-409C-BE32-E72D297353CC}">
              <c16:uniqueId val="{00000005-0FBB-40B1-9C70-E9A178C37F9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0.85</c:v>
                </c:pt>
                <c:pt idx="4">
                  <c:v>#N/A</c:v>
                </c:pt>
                <c:pt idx="5">
                  <c:v>0.6</c:v>
                </c:pt>
                <c:pt idx="6">
                  <c:v>#N/A</c:v>
                </c:pt>
                <c:pt idx="7">
                  <c:v>0.94</c:v>
                </c:pt>
                <c:pt idx="8">
                  <c:v>#N/A</c:v>
                </c:pt>
                <c:pt idx="9">
                  <c:v>0.36</c:v>
                </c:pt>
              </c:numCache>
            </c:numRef>
          </c:val>
          <c:extLst>
            <c:ext xmlns:c16="http://schemas.microsoft.com/office/drawing/2014/chart" uri="{C3380CC4-5D6E-409C-BE32-E72D297353CC}">
              <c16:uniqueId val="{00000006-0FBB-40B1-9C70-E9A178C37F9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1.1599999999999999</c:v>
                </c:pt>
                <c:pt idx="2">
                  <c:v>#N/A</c:v>
                </c:pt>
                <c:pt idx="3">
                  <c:v>1.44</c:v>
                </c:pt>
                <c:pt idx="4">
                  <c:v>#N/A</c:v>
                </c:pt>
                <c:pt idx="5">
                  <c:v>0.11</c:v>
                </c:pt>
                <c:pt idx="6">
                  <c:v>#N/A</c:v>
                </c:pt>
                <c:pt idx="7">
                  <c:v>0.73</c:v>
                </c:pt>
                <c:pt idx="8">
                  <c:v>#N/A</c:v>
                </c:pt>
                <c:pt idx="9">
                  <c:v>0.87</c:v>
                </c:pt>
              </c:numCache>
            </c:numRef>
          </c:val>
          <c:extLst>
            <c:ext xmlns:c16="http://schemas.microsoft.com/office/drawing/2014/chart" uri="{C3380CC4-5D6E-409C-BE32-E72D297353CC}">
              <c16:uniqueId val="{00000007-0FBB-40B1-9C70-E9A178C37F9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5.0999999999999996</c:v>
                </c:pt>
                <c:pt idx="2">
                  <c:v>#N/A</c:v>
                </c:pt>
                <c:pt idx="3">
                  <c:v>1.32</c:v>
                </c:pt>
                <c:pt idx="4">
                  <c:v>#N/A</c:v>
                </c:pt>
                <c:pt idx="5">
                  <c:v>2.13</c:v>
                </c:pt>
                <c:pt idx="6">
                  <c:v>#N/A</c:v>
                </c:pt>
                <c:pt idx="7">
                  <c:v>1.35</c:v>
                </c:pt>
                <c:pt idx="8">
                  <c:v>#N/A</c:v>
                </c:pt>
                <c:pt idx="9">
                  <c:v>1.08</c:v>
                </c:pt>
              </c:numCache>
            </c:numRef>
          </c:val>
          <c:extLst>
            <c:ext xmlns:c16="http://schemas.microsoft.com/office/drawing/2014/chart" uri="{C3380CC4-5D6E-409C-BE32-E72D297353CC}">
              <c16:uniqueId val="{00000008-0FBB-40B1-9C70-E9A178C37F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11.09</c:v>
                </c:pt>
                <c:pt idx="2">
                  <c:v>#N/A</c:v>
                </c:pt>
                <c:pt idx="3">
                  <c:v>8.85</c:v>
                </c:pt>
                <c:pt idx="4">
                  <c:v>#N/A</c:v>
                </c:pt>
                <c:pt idx="5">
                  <c:v>12.73</c:v>
                </c:pt>
                <c:pt idx="6">
                  <c:v>#N/A</c:v>
                </c:pt>
                <c:pt idx="7">
                  <c:v>13.32</c:v>
                </c:pt>
                <c:pt idx="8">
                  <c:v>#N/A</c:v>
                </c:pt>
                <c:pt idx="9">
                  <c:v>11.55</c:v>
                </c:pt>
              </c:numCache>
            </c:numRef>
          </c:val>
          <c:extLst>
            <c:ext xmlns:c16="http://schemas.microsoft.com/office/drawing/2014/chart" uri="{C3380CC4-5D6E-409C-BE32-E72D297353CC}">
              <c16:uniqueId val="{00000009-0FBB-40B1-9C70-E9A178C37F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131</c:v>
                </c:pt>
                <c:pt idx="5">
                  <c:v>138</c:v>
                </c:pt>
                <c:pt idx="8">
                  <c:v>134</c:v>
                </c:pt>
                <c:pt idx="11">
                  <c:v>155</c:v>
                </c:pt>
                <c:pt idx="14">
                  <c:v>158</c:v>
                </c:pt>
              </c:numCache>
            </c:numRef>
          </c:val>
          <c:extLst>
            <c:ext xmlns:c16="http://schemas.microsoft.com/office/drawing/2014/chart" uri="{C3380CC4-5D6E-409C-BE32-E72D297353CC}">
              <c16:uniqueId val="{00000000-16EE-4D90-85F4-8889549CDF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EE-4D90-85F4-8889549CDF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EE-4D90-85F4-8889549CDF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7</c:v>
                </c:pt>
                <c:pt idx="6">
                  <c:v>6</c:v>
                </c:pt>
                <c:pt idx="9">
                  <c:v>5</c:v>
                </c:pt>
                <c:pt idx="12">
                  <c:v>8</c:v>
                </c:pt>
              </c:numCache>
            </c:numRef>
          </c:val>
          <c:extLst>
            <c:ext xmlns:c16="http://schemas.microsoft.com/office/drawing/2014/chart" uri="{C3380CC4-5D6E-409C-BE32-E72D297353CC}">
              <c16:uniqueId val="{00000003-16EE-4D90-85F4-8889549CDF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c:v>
                </c:pt>
                <c:pt idx="3">
                  <c:v>13</c:v>
                </c:pt>
                <c:pt idx="6">
                  <c:v>11</c:v>
                </c:pt>
                <c:pt idx="9">
                  <c:v>14</c:v>
                </c:pt>
                <c:pt idx="12">
                  <c:v>13</c:v>
                </c:pt>
              </c:numCache>
            </c:numRef>
          </c:val>
          <c:extLst>
            <c:ext xmlns:c16="http://schemas.microsoft.com/office/drawing/2014/chart" uri="{C3380CC4-5D6E-409C-BE32-E72D297353CC}">
              <c16:uniqueId val="{00000004-16EE-4D90-85F4-8889549CDF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EE-4D90-85F4-8889549CDF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EE-4D90-85F4-8889549CDF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124</c:v>
                </c:pt>
                <c:pt idx="3">
                  <c:v>134</c:v>
                </c:pt>
                <c:pt idx="6">
                  <c:v>136</c:v>
                </c:pt>
                <c:pt idx="9">
                  <c:v>168</c:v>
                </c:pt>
                <c:pt idx="12">
                  <c:v>174</c:v>
                </c:pt>
              </c:numCache>
            </c:numRef>
          </c:val>
          <c:extLst>
            <c:ext xmlns:c16="http://schemas.microsoft.com/office/drawing/2014/chart" uri="{C3380CC4-5D6E-409C-BE32-E72D297353CC}">
              <c16:uniqueId val="{00000007-16EE-4D90-85F4-8889549CDF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c:v>
                </c:pt>
                <c:pt idx="2">
                  <c:v>#N/A</c:v>
                </c:pt>
                <c:pt idx="3">
                  <c:v>#N/A</c:v>
                </c:pt>
                <c:pt idx="4">
                  <c:v>16</c:v>
                </c:pt>
                <c:pt idx="5">
                  <c:v>#N/A</c:v>
                </c:pt>
                <c:pt idx="6">
                  <c:v>#N/A</c:v>
                </c:pt>
                <c:pt idx="7">
                  <c:v>19</c:v>
                </c:pt>
                <c:pt idx="8">
                  <c:v>#N/A</c:v>
                </c:pt>
                <c:pt idx="9">
                  <c:v>#N/A</c:v>
                </c:pt>
                <c:pt idx="10">
                  <c:v>32</c:v>
                </c:pt>
                <c:pt idx="11">
                  <c:v>#N/A</c:v>
                </c:pt>
                <c:pt idx="12">
                  <c:v>#N/A</c:v>
                </c:pt>
                <c:pt idx="13">
                  <c:v>37</c:v>
                </c:pt>
                <c:pt idx="14">
                  <c:v>#N/A</c:v>
                </c:pt>
              </c:numCache>
            </c:numRef>
          </c:val>
          <c:smooth val="0"/>
          <c:extLst>
            <c:ext xmlns:c16="http://schemas.microsoft.com/office/drawing/2014/chart" uri="{C3380CC4-5D6E-409C-BE32-E72D297353CC}">
              <c16:uniqueId val="{00000008-16EE-4D90-85F4-8889549CDF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1605</c:v>
                </c:pt>
                <c:pt idx="5">
                  <c:v>1536</c:v>
                </c:pt>
                <c:pt idx="8">
                  <c:v>1511</c:v>
                </c:pt>
                <c:pt idx="11">
                  <c:v>1406</c:v>
                </c:pt>
                <c:pt idx="14">
                  <c:v>1324</c:v>
                </c:pt>
              </c:numCache>
            </c:numRef>
          </c:val>
          <c:extLst>
            <c:ext xmlns:c16="http://schemas.microsoft.com/office/drawing/2014/chart" uri="{C3380CC4-5D6E-409C-BE32-E72D297353CC}">
              <c16:uniqueId val="{00000000-8EEC-4A74-A27B-4FEF32EB2F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EEC-4A74-A27B-4FEF32EB2F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1970</c:v>
                </c:pt>
                <c:pt idx="5">
                  <c:v>1968</c:v>
                </c:pt>
                <c:pt idx="8">
                  <c:v>1752</c:v>
                </c:pt>
                <c:pt idx="11">
                  <c:v>1728</c:v>
                </c:pt>
                <c:pt idx="14">
                  <c:v>1990</c:v>
                </c:pt>
              </c:numCache>
            </c:numRef>
          </c:val>
          <c:extLst>
            <c:ext xmlns:c16="http://schemas.microsoft.com/office/drawing/2014/chart" uri="{C3380CC4-5D6E-409C-BE32-E72D297353CC}">
              <c16:uniqueId val="{00000002-8EEC-4A74-A27B-4FEF32EB2F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EC-4A74-A27B-4FEF32EB2F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EC-4A74-A27B-4FEF32EB2F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EC-4A74-A27B-4FEF32EB2F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221</c:v>
                </c:pt>
                <c:pt idx="3">
                  <c:v>213</c:v>
                </c:pt>
                <c:pt idx="6">
                  <c:v>211</c:v>
                </c:pt>
                <c:pt idx="9">
                  <c:v>189</c:v>
                </c:pt>
                <c:pt idx="12">
                  <c:v>210</c:v>
                </c:pt>
              </c:numCache>
            </c:numRef>
          </c:val>
          <c:extLst>
            <c:ext xmlns:c16="http://schemas.microsoft.com/office/drawing/2014/chart" uri="{C3380CC4-5D6E-409C-BE32-E72D297353CC}">
              <c16:uniqueId val="{00000006-8EEC-4A74-A27B-4FEF32EB2F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c:v>
                </c:pt>
                <c:pt idx="3">
                  <c:v>50</c:v>
                </c:pt>
                <c:pt idx="6">
                  <c:v>69</c:v>
                </c:pt>
                <c:pt idx="9">
                  <c:v>100</c:v>
                </c:pt>
                <c:pt idx="12">
                  <c:v>107</c:v>
                </c:pt>
              </c:numCache>
            </c:numRef>
          </c:val>
          <c:extLst>
            <c:ext xmlns:c16="http://schemas.microsoft.com/office/drawing/2014/chart" uri="{C3380CC4-5D6E-409C-BE32-E72D297353CC}">
              <c16:uniqueId val="{00000007-8EEC-4A74-A27B-4FEF32EB2F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123</c:v>
                </c:pt>
                <c:pt idx="3">
                  <c:v>125</c:v>
                </c:pt>
                <c:pt idx="6">
                  <c:v>120</c:v>
                </c:pt>
                <c:pt idx="9">
                  <c:v>124</c:v>
                </c:pt>
                <c:pt idx="12">
                  <c:v>114</c:v>
                </c:pt>
              </c:numCache>
            </c:numRef>
          </c:val>
          <c:extLst>
            <c:ext xmlns:c16="http://schemas.microsoft.com/office/drawing/2014/chart" uri="{C3380CC4-5D6E-409C-BE32-E72D297353CC}">
              <c16:uniqueId val="{00000008-8EEC-4A74-A27B-4FEF32EB2F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EC-4A74-A27B-4FEF32EB2F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1639</c:v>
                </c:pt>
                <c:pt idx="3">
                  <c:v>1567</c:v>
                </c:pt>
                <c:pt idx="6">
                  <c:v>1514</c:v>
                </c:pt>
                <c:pt idx="9">
                  <c:v>1411</c:v>
                </c:pt>
                <c:pt idx="12">
                  <c:v>1341</c:v>
                </c:pt>
              </c:numCache>
            </c:numRef>
          </c:val>
          <c:extLst>
            <c:ext xmlns:c16="http://schemas.microsoft.com/office/drawing/2014/chart" uri="{C3380CC4-5D6E-409C-BE32-E72D297353CC}">
              <c16:uniqueId val="{0000000A-8EEC-4A74-A27B-4FEF32EB2F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EC-4A74-A27B-4FEF32EB2F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1000</c:v>
                </c:pt>
                <c:pt idx="1">
                  <c:v>993</c:v>
                </c:pt>
                <c:pt idx="2">
                  <c:v>1047</c:v>
                </c:pt>
              </c:numCache>
            </c:numRef>
          </c:val>
          <c:extLst>
            <c:ext xmlns:c16="http://schemas.microsoft.com/office/drawing/2014/chart" uri="{C3380CC4-5D6E-409C-BE32-E72D297353CC}">
              <c16:uniqueId val="{00000000-08D7-4EAD-AFE8-B22DBB0F8A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08D7-4EAD-AFE8-B22DBB0F8A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589</c:v>
                </c:pt>
                <c:pt idx="1">
                  <c:v>594</c:v>
                </c:pt>
                <c:pt idx="2">
                  <c:v>735</c:v>
                </c:pt>
              </c:numCache>
            </c:numRef>
          </c:val>
          <c:extLst>
            <c:ext xmlns:c16="http://schemas.microsoft.com/office/drawing/2014/chart" uri="{C3380CC4-5D6E-409C-BE32-E72D297353CC}">
              <c16:uniqueId val="{00000002-08D7-4EAD-AFE8-B22DBB0F8A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332EED7-776C-4E7C-BF32-AF091EB8152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273EC0E-D449-4D9F-905B-B97D847EED5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2,624
37.06
2,869,893
2,631,143
189,903
1,644,000
1,340,957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mn-ea"/>
              <a:ea typeface="+mn-ea"/>
            </a:rPr>
            <a:t>指数は昨年度より▲</a:t>
          </a:r>
          <a:r>
            <a:rPr kumimoji="1" lang="en-US" altLang="ja-JP" sz="1100">
              <a:solidFill>
                <a:sysClr val="windowText" lastClr="000000"/>
              </a:solidFill>
              <a:latin typeface="+mn-ea"/>
              <a:ea typeface="+mn-ea"/>
            </a:rPr>
            <a:t>0.01</a:t>
          </a:r>
          <a:r>
            <a:rPr kumimoji="1" lang="ja-JP" altLang="en-US" sz="1100">
              <a:solidFill>
                <a:sysClr val="windowText" lastClr="000000"/>
              </a:solidFill>
              <a:latin typeface="+mn-ea"/>
              <a:ea typeface="+mn-ea"/>
            </a:rPr>
            <a:t>ポイントとなり、類似団体平均値を</a:t>
          </a:r>
          <a:r>
            <a:rPr kumimoji="1" lang="en-US" altLang="ja-JP" sz="1100">
              <a:solidFill>
                <a:sysClr val="windowText" lastClr="000000"/>
              </a:solidFill>
              <a:latin typeface="+mn-ea"/>
              <a:ea typeface="+mn-ea"/>
            </a:rPr>
            <a:t>0.07</a:t>
          </a:r>
          <a:r>
            <a:rPr kumimoji="1" lang="ja-JP" altLang="en-US" sz="1100">
              <a:solidFill>
                <a:sysClr val="windowText" lastClr="000000"/>
              </a:solidFill>
              <a:latin typeface="+mn-ea"/>
              <a:ea typeface="+mn-ea"/>
            </a:rPr>
            <a:t>ポイント下回っている。平成</a:t>
          </a:r>
          <a:r>
            <a:rPr kumimoji="1" lang="en-US" altLang="ja-JP" sz="1100">
              <a:solidFill>
                <a:sysClr val="windowText" lastClr="000000"/>
              </a:solidFill>
              <a:latin typeface="+mn-ea"/>
              <a:ea typeface="+mn-ea"/>
            </a:rPr>
            <a:t>29</a:t>
          </a:r>
          <a:r>
            <a:rPr kumimoji="1" lang="ja-JP" altLang="en-US" sz="1100">
              <a:solidFill>
                <a:sysClr val="windowText" lastClr="000000"/>
              </a:solidFill>
              <a:latin typeface="+mn-ea"/>
              <a:ea typeface="+mn-ea"/>
            </a:rPr>
            <a:t>年度からほぼ横ばいの状態である。人口減少に加え、全国平均を大きく上回る高齢化率（令和</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年･</a:t>
          </a:r>
          <a:r>
            <a:rPr kumimoji="1" lang="en-US" altLang="ja-JP" sz="1200">
              <a:solidFill>
                <a:schemeClr val="dk1"/>
              </a:solidFill>
              <a:effectLst/>
              <a:latin typeface="+mn-ea"/>
              <a:ea typeface="+mn-ea"/>
              <a:cs typeface="+mn-cs"/>
            </a:rPr>
            <a:t>46.5</a:t>
          </a:r>
          <a:r>
            <a:rPr kumimoji="1" lang="ja-JP" altLang="ja-JP" sz="1200">
              <a:solidFill>
                <a:schemeClr val="dk1"/>
              </a:solidFill>
              <a:effectLst/>
              <a:latin typeface="+mn-ea"/>
              <a:ea typeface="+mn-ea"/>
              <a:cs typeface="+mn-cs"/>
            </a:rPr>
            <a:t>％</a:t>
          </a:r>
          <a:r>
            <a:rPr kumimoji="1" lang="ja-JP" altLang="en-US" sz="1100">
              <a:solidFill>
                <a:sysClr val="windowText" lastClr="000000"/>
              </a:solidFill>
              <a:latin typeface="+mn-ea"/>
              <a:ea typeface="+mn-ea"/>
            </a:rPr>
            <a:t>）、また村内事業者が少ないことから所得税等の増加は見込めず、税収による財源確保は難しい状況である。</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厳しい財政状況が続いているが、令和３年度から推進している第６次総合振興計画に基づいた事業を推進し、住民サービスの質を落とすことなく、行政の効率化・財政の健全化を図る。</a:t>
          </a:r>
          <a:endParaRPr kumimoji="1" lang="ja-JP" altLang="en-US" sz="1400">
            <a:solidFill>
              <a:sysClr val="windowText" lastClr="000000"/>
            </a:solidFill>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84667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204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76623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84667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112200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112200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rPr>
            <a:t>　</a:t>
          </a:r>
          <a:r>
            <a:rPr lang="ja-JP" altLang="en-US" sz="1100">
              <a:solidFill>
                <a:sysClr val="windowText" lastClr="000000"/>
              </a:solidFill>
              <a:effectLst/>
              <a:latin typeface="+mn-ea"/>
              <a:ea typeface="+mn-ea"/>
            </a:rPr>
            <a:t>昨年度より▲</a:t>
          </a:r>
          <a:r>
            <a:rPr lang="en-US" altLang="ja-JP" sz="1100">
              <a:solidFill>
                <a:sysClr val="windowText" lastClr="000000"/>
              </a:solidFill>
              <a:effectLst/>
              <a:latin typeface="+mn-ea"/>
              <a:ea typeface="+mn-ea"/>
            </a:rPr>
            <a:t>9.4</a:t>
          </a:r>
          <a:r>
            <a:rPr lang="ja-JP" altLang="en-US" sz="1100">
              <a:solidFill>
                <a:sysClr val="windowText" lastClr="000000"/>
              </a:solidFill>
              <a:effectLst/>
              <a:latin typeface="+mn-ea"/>
              <a:ea typeface="+mn-ea"/>
            </a:rPr>
            <a:t>ポイントと大幅に改善することができた結果、類似団体平均値よりも▲</a:t>
          </a:r>
          <a:r>
            <a:rPr lang="en-US" altLang="ja-JP" sz="1100">
              <a:solidFill>
                <a:sysClr val="windowText" lastClr="000000"/>
              </a:solidFill>
              <a:effectLst/>
              <a:latin typeface="+mn-ea"/>
              <a:ea typeface="+mn-ea"/>
            </a:rPr>
            <a:t>1.2</a:t>
          </a:r>
          <a:r>
            <a:rPr lang="ja-JP" altLang="en-US" sz="1100">
              <a:solidFill>
                <a:sysClr val="windowText" lastClr="000000"/>
              </a:solidFill>
              <a:effectLst/>
              <a:latin typeface="+mn-ea"/>
              <a:ea typeface="+mn-ea"/>
            </a:rPr>
            <a:t>ポイントとなった。扶助費は新型コロナウイルス感染症に関する支援事業等により総歳出額は増加したものの、国や県の交付金や補助金を活用したため、全体的に一般財源からの支出が抑えられたためである。</a:t>
          </a:r>
          <a:endParaRPr lang="en-US" altLang="ja-JP" sz="1100">
            <a:solidFill>
              <a:sysClr val="windowText" lastClr="000000"/>
            </a:solidFill>
            <a:effectLst/>
            <a:latin typeface="+mn-ea"/>
            <a:ea typeface="+mn-ea"/>
          </a:endParaRPr>
        </a:p>
        <a:p>
          <a:r>
            <a:rPr lang="ja-JP" altLang="en-US" sz="1100">
              <a:solidFill>
                <a:sysClr val="windowText" lastClr="000000"/>
              </a:solidFill>
              <a:effectLst/>
              <a:latin typeface="+mn-ea"/>
              <a:ea typeface="+mn-ea"/>
            </a:rPr>
            <a:t>　今後も人件費の削減に努め、歳入面では補助金等を有効に活用し、経常収支比率を抑えるよう努める。</a:t>
          </a:r>
          <a:endParaRPr lang="en-US" altLang="ja-JP" sz="1100">
            <a:solidFill>
              <a:sysClr val="windowText" lastClr="000000"/>
            </a:solidFill>
            <a:effectLst/>
            <a:latin typeface="+mn-ea"/>
            <a:ea typeface="+mn-ea"/>
          </a:endParaRPr>
        </a:p>
        <a:p>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96346"/>
          <a:ext cx="8382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67</xdr:row>
      <xdr:rowOff>80010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3499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51054</xdr:rowOff>
    </xdr:from>
    <xdr:to>
      <xdr:col>15</xdr:col>
      <xdr:colOff>82550</xdr:colOff>
      <xdr:row>67</xdr:row>
      <xdr:rowOff>80010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5382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160545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162306</xdr:rowOff>
    </xdr:from>
    <xdr:to>
      <xdr:col>11</xdr:col>
      <xdr:colOff>31750</xdr:colOff>
      <xdr:row>67</xdr:row>
      <xdr:rowOff>51054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30655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60723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29210</xdr:rowOff>
    </xdr:from>
    <xdr:to>
      <xdr:col>15</xdr:col>
      <xdr:colOff>133350</xdr:colOff>
      <xdr:row>67</xdr:row>
      <xdr:rowOff>130810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254</xdr:rowOff>
    </xdr:from>
    <xdr:to>
      <xdr:col>11</xdr:col>
      <xdr:colOff>82550</xdr:colOff>
      <xdr:row>67</xdr:row>
      <xdr:rowOff>101854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86631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類似団体と比較して</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人件費・物件費等の決算額が低くなっている要因</a:t>
          </a:r>
          <a:r>
            <a:rPr kumimoji="1" lang="ja-JP" altLang="en-US" sz="1200">
              <a:solidFill>
                <a:sysClr val="windowText" lastClr="000000"/>
              </a:solidFill>
              <a:effectLst/>
              <a:latin typeface="+mn-lt"/>
              <a:ea typeface="+mn-ea"/>
              <a:cs typeface="+mn-cs"/>
            </a:rPr>
            <a:t>は、</a:t>
          </a:r>
          <a:r>
            <a:rPr kumimoji="1" lang="ja-JP" altLang="ja-JP" sz="1200">
              <a:solidFill>
                <a:sysClr val="windowText" lastClr="000000"/>
              </a:solidFill>
              <a:effectLst/>
              <a:latin typeface="+mn-lt"/>
              <a:ea typeface="+mn-ea"/>
              <a:cs typeface="+mn-cs"/>
            </a:rPr>
            <a:t>ごみ処理業務や消防業務を一部事務組合で行っているため</a:t>
          </a:r>
          <a:r>
            <a:rPr kumimoji="1" lang="ja-JP" altLang="en-US" sz="1200">
              <a:solidFill>
                <a:sysClr val="windowText" lastClr="000000"/>
              </a:solidFill>
              <a:effectLst/>
              <a:latin typeface="+mn-lt"/>
              <a:ea typeface="+mn-ea"/>
              <a:cs typeface="+mn-cs"/>
            </a:rPr>
            <a:t>である</a:t>
          </a:r>
          <a:r>
            <a:rPr kumimoji="1" lang="ja-JP" altLang="ja-JP" sz="1200">
              <a:solidFill>
                <a:sysClr val="windowText" lastClr="000000"/>
              </a:solidFill>
              <a:effectLst/>
              <a:latin typeface="+mn-lt"/>
              <a:ea typeface="+mn-ea"/>
              <a:cs typeface="+mn-cs"/>
            </a:rPr>
            <a:t>。一部事務組合や公営企業会計の人件費・物件費に充てる繰出金を含めた場合、人口１人当りの金額は大幅に増加することになる。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今後は</a:t>
          </a:r>
          <a:r>
            <a:rPr kumimoji="1" lang="ja-JP" altLang="en-US" sz="1200">
              <a:solidFill>
                <a:sysClr val="windowText" lastClr="000000"/>
              </a:solidFill>
              <a:effectLst/>
              <a:latin typeface="+mn-lt"/>
              <a:ea typeface="+mn-ea"/>
              <a:cs typeface="+mn-cs"/>
            </a:rPr>
            <a:t>繰出金の抑制も含め、人件費・物件費についても引き続き</a:t>
          </a:r>
          <a:r>
            <a:rPr kumimoji="1" lang="ja-JP" altLang="ja-JP" sz="1200">
              <a:solidFill>
                <a:sysClr val="windowText" lastClr="000000"/>
              </a:solidFill>
              <a:effectLst/>
              <a:latin typeface="+mn-lt"/>
              <a:ea typeface="+mn-ea"/>
              <a:cs typeface="+mn-cs"/>
            </a:rPr>
            <a:t>抑制するように努める。</a:t>
          </a:r>
        </a:p>
        <a:p>
          <a:endParaRPr kumimoji="1" lang="ja-JP" altLang="en-US" sz="1100">
            <a:solidFill>
              <a:sysClr val="windowText" lastClr="000000"/>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163278</xdr:rowOff>
    </xdr:from>
    <xdr:to>
      <xdr:col>23</xdr:col>
      <xdr:colOff>133350</xdr:colOff>
      <xdr:row>81</xdr:row>
      <xdr:rowOff>12263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3879278"/>
          <a:ext cx="838200" cy="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146966</xdr:rowOff>
    </xdr:from>
    <xdr:to>
      <xdr:col>19</xdr:col>
      <xdr:colOff>133350</xdr:colOff>
      <xdr:row>81</xdr:row>
      <xdr:rowOff>12263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62966"/>
          <a:ext cx="889000" cy="3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80851</xdr:rowOff>
    </xdr:from>
    <xdr:to>
      <xdr:col>15</xdr:col>
      <xdr:colOff>82550</xdr:colOff>
      <xdr:row>80</xdr:row>
      <xdr:rowOff>146966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796851"/>
          <a:ext cx="889000" cy="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40994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77922</xdr:rowOff>
    </xdr:from>
    <xdr:to>
      <xdr:col>11</xdr:col>
      <xdr:colOff>31750</xdr:colOff>
      <xdr:row>80</xdr:row>
      <xdr:rowOff>80851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93922"/>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40160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112478</xdr:rowOff>
    </xdr:from>
    <xdr:to>
      <xdr:col>23</xdr:col>
      <xdr:colOff>184150</xdr:colOff>
      <xdr:row>81</xdr:row>
      <xdr:rowOff>42628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129005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67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132913</xdr:rowOff>
    </xdr:from>
    <xdr:to>
      <xdr:col>19</xdr:col>
      <xdr:colOff>184150</xdr:colOff>
      <xdr:row>81</xdr:row>
      <xdr:rowOff>63063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73240</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17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96166</xdr:rowOff>
    </xdr:from>
    <xdr:to>
      <xdr:col>15</xdr:col>
      <xdr:colOff>133350</xdr:colOff>
      <xdr:row>81</xdr:row>
      <xdr:rowOff>26316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36493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8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30051</xdr:rowOff>
    </xdr:from>
    <xdr:to>
      <xdr:col>11</xdr:col>
      <xdr:colOff>82550</xdr:colOff>
      <xdr:row>80</xdr:row>
      <xdr:rowOff>131651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141828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1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27122</xdr:rowOff>
    </xdr:from>
    <xdr:to>
      <xdr:col>7</xdr:col>
      <xdr:colOff>31750</xdr:colOff>
      <xdr:row>80</xdr:row>
      <xdr:rowOff>128722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138899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mn-ea"/>
              <a:ea typeface="+mn-ea"/>
            </a:rPr>
            <a:t>近年職員採用において、職歴がある職員の採用や社会人募集枠の採用試験実施により、類似団体平均よりも高い傾向が続いていたが、令和２年度以降は退職や新規職員の採用から類似団体平均を下回った。</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今後もこのような傾向は続いていくと想定されるが、給与水準を抑える取組みを行っていく。</a:t>
          </a:r>
          <a:endParaRPr kumimoji="1" lang="en-US" altLang="ja-JP" sz="1200">
            <a:solidFill>
              <a:sysClr val="windowText" lastClr="000000"/>
            </a:solidFill>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63923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371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65634</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63923</xdr:rowOff>
    </xdr:from>
    <xdr:to>
      <xdr:col>77</xdr:col>
      <xdr:colOff>44450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3717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83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86</xdr:row>
      <xdr:rowOff>133773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83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rPr>
            <a:t>　</a:t>
          </a:r>
          <a:r>
            <a:rPr lang="ja-JP" altLang="en-US" sz="1200">
              <a:solidFill>
                <a:sysClr val="windowText" lastClr="000000"/>
              </a:solidFill>
              <a:effectLst/>
            </a:rPr>
            <a:t>類似団体平均を下回っていたが、前年度から２年続いて上回っている。人口減少が続くなかで、住民サービスを低下させることなく定数削減を行うには、更なる業務の効率化や事業の簡略化・縮小も検討する必要がある。</a:t>
          </a:r>
          <a:endParaRPr lang="en-US" altLang="ja-JP" sz="1200">
            <a:solidFill>
              <a:sysClr val="windowText" lastClr="000000"/>
            </a:solidFill>
            <a:effectLst/>
          </a:endParaRPr>
        </a:p>
        <a:p>
          <a:r>
            <a:rPr lang="ja-JP" altLang="en-US" sz="1200">
              <a:solidFill>
                <a:sysClr val="windowText" lastClr="000000"/>
              </a:solidFill>
              <a:effectLst/>
            </a:rPr>
            <a:t>　今後も適正な定数管理に努め、住民サービスの向上に努める。</a:t>
          </a:r>
          <a:endParaRPr lang="ja-JP" altLang="ja-JP" sz="12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126545</xdr:rowOff>
    </xdr:from>
    <xdr:to>
      <xdr:col>81</xdr:col>
      <xdr:colOff>44450</xdr:colOff>
      <xdr:row>60</xdr:row>
      <xdr:rowOff>138610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4135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105432</xdr:rowOff>
    </xdr:from>
    <xdr:to>
      <xdr:col>77</xdr:col>
      <xdr:colOff>44450</xdr:colOff>
      <xdr:row>60</xdr:row>
      <xdr:rowOff>126545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392432"/>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88339</xdr:rowOff>
    </xdr:from>
    <xdr:to>
      <xdr:col>72</xdr:col>
      <xdr:colOff>203200</xdr:colOff>
      <xdr:row>60</xdr:row>
      <xdr:rowOff>105432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375339"/>
          <a:ext cx="889000" cy="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76877</xdr:rowOff>
    </xdr:from>
    <xdr:to>
      <xdr:col>68</xdr:col>
      <xdr:colOff>152400</xdr:colOff>
      <xdr:row>60</xdr:row>
      <xdr:rowOff>88339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63877"/>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126933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87810</xdr:rowOff>
    </xdr:from>
    <xdr:to>
      <xdr:col>81</xdr:col>
      <xdr:colOff>95250</xdr:colOff>
      <xdr:row>61</xdr:row>
      <xdr:rowOff>17960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3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59887</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4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75745</xdr:rowOff>
    </xdr:from>
    <xdr:to>
      <xdr:col>77</xdr:col>
      <xdr:colOff>95250</xdr:colOff>
      <xdr:row>61</xdr:row>
      <xdr:rowOff>5895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3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162122</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44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54632</xdr:rowOff>
    </xdr:from>
    <xdr:to>
      <xdr:col>73</xdr:col>
      <xdr:colOff>44450</xdr:colOff>
      <xdr:row>60</xdr:row>
      <xdr:rowOff>156232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141009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42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37539</xdr:rowOff>
    </xdr:from>
    <xdr:to>
      <xdr:col>68</xdr:col>
      <xdr:colOff>203200</xdr:colOff>
      <xdr:row>60</xdr:row>
      <xdr:rowOff>139139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2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149316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09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137854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当村の実質公債費比率は微増が続いてるが、類似団体平均値は大きく下回っており、健全な状態であると言える。令和３年度は、平成２９年度に借入した過疎対策事業債の償還開始などから、元利償還金の額が</a:t>
          </a:r>
          <a:r>
            <a:rPr kumimoji="1" lang="en-US" altLang="ja-JP" sz="1200">
              <a:solidFill>
                <a:sysClr val="windowText" lastClr="000000"/>
              </a:solidFill>
              <a:effectLst/>
              <a:latin typeface="+mn-lt"/>
              <a:ea typeface="+mn-ea"/>
              <a:cs typeface="+mn-cs"/>
            </a:rPr>
            <a:t>5,991</a:t>
          </a:r>
          <a:r>
            <a:rPr kumimoji="1" lang="ja-JP" altLang="en-US" sz="1200">
              <a:solidFill>
                <a:sysClr val="windowText" lastClr="000000"/>
              </a:solidFill>
              <a:effectLst/>
              <a:latin typeface="+mn-lt"/>
              <a:ea typeface="+mn-ea"/>
              <a:cs typeface="+mn-cs"/>
            </a:rPr>
            <a:t>千円増加し、</a:t>
          </a:r>
          <a:r>
            <a:rPr kumimoji="1" lang="en-US" altLang="ja-JP" sz="1200">
              <a:solidFill>
                <a:sysClr val="windowText" lastClr="000000"/>
              </a:solidFill>
              <a:effectLst/>
              <a:latin typeface="+mn-lt"/>
              <a:ea typeface="+mn-ea"/>
              <a:cs typeface="+mn-cs"/>
            </a:rPr>
            <a:t>0.3</a:t>
          </a:r>
          <a:r>
            <a:rPr kumimoji="1" lang="ja-JP" altLang="en-US" sz="1200">
              <a:solidFill>
                <a:sysClr val="windowText" lastClr="000000"/>
              </a:solidFill>
              <a:effectLst/>
              <a:latin typeface="+mn-lt"/>
              <a:ea typeface="+mn-ea"/>
              <a:cs typeface="+mn-cs"/>
            </a:rPr>
            <a:t>％の増となった。今後同程度の水準が続くと想定されるが、公債費の支出が財政を圧迫することのないよう、起債に頼りすぎない財政運営に努める。</a:t>
          </a:r>
          <a:endParaRPr kumimoji="1" lang="en-US" altLang="ja-JP" sz="1200">
            <a:solidFill>
              <a:sysClr val="windowText" lastClr="000000"/>
            </a:solidFill>
            <a:effectLst/>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71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33020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67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156210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6391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124037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6069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将来負担比率はマイナスが続いており、将来へ負担を残さない健全な財政運営が継続されている。これは、地方債の発行抑制に努めていること、また計画的な基金の積立てが行われていることによるものである。今後も後世への負担軽減に努めていく。　</a:t>
          </a:r>
          <a:endParaRPr lang="ja-JP" altLang="ja-JP" sz="16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145676</xdr:colOff>
      <xdr:row>26</xdr:row>
      <xdr:rowOff>78441</xdr:rowOff>
    </xdr:from>
    <xdr:ext cx="7741350" cy="425758"/>
    <xdr:sp macro="" textlink="">
      <xdr:nvSpPr>
        <xdr:cNvPr id="452" name="テキスト ボックス 451">
          <a:extLst>
            <a:ext uri="{FF2B5EF4-FFF2-40B4-BE49-F238E27FC236}">
              <a16:creationId xmlns:a16="http://schemas.microsoft.com/office/drawing/2014/main" id="{CA0A0E24-5FE5-4F7F-AC39-9634DE9F96AA}"/>
            </a:ext>
          </a:extLst>
        </xdr:cNvPr>
        <xdr:cNvSpPr txBox="1"/>
      </xdr:nvSpPr>
      <xdr:spPr>
        <a:xfrm>
          <a:off x="784411" y="4448735"/>
          <a:ext cx="77413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」の「ラスパイレス指数」については、</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各調査対象年度の翌年の地方公務員給与実態調査に基づいているが、令和３年度は令和３年調査の数値を引用している。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2,624
37.06
2,869,893
2,631,143
189,903
1,644,000
1,340,957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人件費は、保育所・保健センター・子育て支援センターなどの施設運営を直営で行っていることから、人件費の占める割合が高くなる傾向にある。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類似団体平均を上回っているものの、</a:t>
          </a:r>
          <a:r>
            <a:rPr kumimoji="1" lang="ja-JP" altLang="en-US" sz="1100">
              <a:solidFill>
                <a:sysClr val="windowText" lastClr="000000"/>
              </a:solidFill>
              <a:effectLst/>
              <a:latin typeface="+mn-lt"/>
              <a:ea typeface="+mn-ea"/>
              <a:cs typeface="+mn-cs"/>
            </a:rPr>
            <a:t>昨年度より▲</a:t>
          </a: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ポイントの改善が見られ、差は</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ポイントと縮まってきている。令和３年度より人事制度改革を開始し、評価者会議の開催や職位別定員制の導入等を実施している。今後は計画的に人件費を抑えていく。</a:t>
          </a:r>
          <a:endParaRPr kumimoji="1" lang="en-US" altLang="ja-JP" sz="1100">
            <a:solidFill>
              <a:sysClr val="windowText" lastClr="000000"/>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151493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41</xdr:row>
      <xdr:rowOff>26307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38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143328</xdr:rowOff>
    </xdr:from>
    <xdr:to>
      <xdr:col>15</xdr:col>
      <xdr:colOff>98425</xdr:colOff>
      <xdr:row>41</xdr:row>
      <xdr:rowOff>26307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001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129722</xdr:rowOff>
    </xdr:from>
    <xdr:to>
      <xdr:col>11</xdr:col>
      <xdr:colOff>9525</xdr:colOff>
      <xdr:row>40</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162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100693</xdr:rowOff>
    </xdr:from>
    <xdr:to>
      <xdr:col>20</xdr:col>
      <xdr:colOff>38100</xdr:colOff>
      <xdr:row>40</xdr:row>
      <xdr:rowOff>30843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15620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146957</xdr:rowOff>
    </xdr:from>
    <xdr:to>
      <xdr:col>15</xdr:col>
      <xdr:colOff>149225</xdr:colOff>
      <xdr:row>41</xdr:row>
      <xdr:rowOff>77107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61884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92528</xdr:rowOff>
    </xdr:from>
    <xdr:to>
      <xdr:col>11</xdr:col>
      <xdr:colOff>60325</xdr:colOff>
      <xdr:row>41</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78922</xdr:rowOff>
    </xdr:from>
    <xdr:to>
      <xdr:col>6</xdr:col>
      <xdr:colOff>171450</xdr:colOff>
      <xdr:row>40</xdr:row>
      <xdr:rowOff>9072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200">
              <a:solidFill>
                <a:sysClr val="windowText" lastClr="000000"/>
              </a:solidFill>
              <a:effectLst/>
              <a:latin typeface="+mn-lt"/>
              <a:ea typeface="+mn-ea"/>
              <a:cs typeface="+mn-cs"/>
            </a:rPr>
            <a:t>昨年度に続き予算削減を行った結果、需用費・備品購入費・委託料で大きく減額することができ、約１億の削減となった結果、</a:t>
          </a:r>
          <a:r>
            <a:rPr kumimoji="1" lang="en-US" altLang="ja-JP" sz="1200">
              <a:solidFill>
                <a:sysClr val="windowText" lastClr="000000"/>
              </a:solidFill>
              <a:effectLst/>
              <a:latin typeface="+mn-lt"/>
              <a:ea typeface="+mn-ea"/>
              <a:cs typeface="+mn-cs"/>
            </a:rPr>
            <a:t>2.3</a:t>
          </a:r>
          <a:r>
            <a:rPr kumimoji="1" lang="ja-JP" altLang="en-US" sz="1200">
              <a:solidFill>
                <a:sysClr val="windowText" lastClr="000000"/>
              </a:solidFill>
              <a:effectLst/>
              <a:latin typeface="+mn-lt"/>
              <a:ea typeface="+mn-ea"/>
              <a:cs typeface="+mn-cs"/>
            </a:rPr>
            <a:t>ポイント前年度を下回った。今後庁舎建設を控え物件費の増加が予想されるが、適切な財政管理を行い、予算削減に努めていく。</a:t>
          </a:r>
          <a:endParaRPr lang="ja-JP" altLang="ja-JP" sz="16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3556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845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xdr:rowOff>
    </xdr:from>
    <xdr:to>
      <xdr:col>78</xdr:col>
      <xdr:colOff>69850</xdr:colOff>
      <xdr:row>18</xdr:row>
      <xdr:rowOff>67564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0896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30988</xdr:rowOff>
    </xdr:from>
    <xdr:to>
      <xdr:col>73</xdr:col>
      <xdr:colOff>180975</xdr:colOff>
      <xdr:row>18</xdr:row>
      <xdr:rowOff>67564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17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30988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94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124206</xdr:rowOff>
    </xdr:from>
    <xdr:to>
      <xdr:col>78</xdr:col>
      <xdr:colOff>120650</xdr:colOff>
      <xdr:row>18</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39133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151638</xdr:rowOff>
    </xdr:from>
    <xdr:to>
      <xdr:col>69</xdr:col>
      <xdr:colOff>142875</xdr:colOff>
      <xdr:row>18</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　経常収支比率に占める扶助費の割合は、平成</a:t>
          </a:r>
          <a:r>
            <a:rPr kumimoji="1" lang="en-US" altLang="ja-JP" sz="1100">
              <a:solidFill>
                <a:sysClr val="windowText" lastClr="000000"/>
              </a:solidFill>
              <a:latin typeface="+mn-ea"/>
              <a:ea typeface="+mn-ea"/>
            </a:rPr>
            <a:t>29</a:t>
          </a:r>
          <a:r>
            <a:rPr kumimoji="1" lang="ja-JP" altLang="en-US" sz="1100">
              <a:solidFill>
                <a:sysClr val="windowText" lastClr="000000"/>
              </a:solidFill>
              <a:latin typeface="+mn-ea"/>
              <a:ea typeface="+mn-ea"/>
            </a:rPr>
            <a:t>年度以降最も低い割合となった。これは、児童手当・児童福祉・保育所運営など子育てに関する歳出が減少したためである。一方で、障害者・高齢者福祉に関する歳出は増加傾向にある。</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今後も少子高齢化が進むにつれ、同様の傾向が続くと想定されるが、児童・障害者・高齢者ともに充実したサービスを提供できるよう努める。</a:t>
          </a:r>
          <a:endParaRPr kumimoji="1" lang="ja-JP" altLang="en-US" sz="1100">
            <a:solidFill>
              <a:srgbClr val="FF0000"/>
            </a:solidFill>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35560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153687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その他に係る経常収支比率は類似団体より低い水準である。</a:t>
          </a:r>
          <a:r>
            <a:rPr kumimoji="1" lang="ja-JP" altLang="en-US" sz="1100">
              <a:solidFill>
                <a:sysClr val="windowText" lastClr="000000"/>
              </a:solidFill>
              <a:effectLst/>
              <a:latin typeface="+mn-lt"/>
              <a:ea typeface="+mn-ea"/>
              <a:cs typeface="+mn-cs"/>
            </a:rPr>
            <a:t>国保健康保険特別会計、後期高齢者医療特別会計、合併処理浄化槽設置管理事業特別会計、簡易水道事業特別会計への繰出金は微増となっているが、</a:t>
          </a:r>
          <a:r>
            <a:rPr kumimoji="1" lang="ja-JP" altLang="ja-JP" sz="1100">
              <a:solidFill>
                <a:sysClr val="windowText" lastClr="000000"/>
              </a:solidFill>
              <a:effectLst/>
              <a:latin typeface="+mn-lt"/>
              <a:ea typeface="+mn-ea"/>
              <a:cs typeface="+mn-cs"/>
            </a:rPr>
            <a:t>普通交付税や臨時財政対策債が大幅に増加したため、経常収支比率の割合が下がったためである。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今後も特別会計事業</a:t>
          </a:r>
          <a:r>
            <a:rPr kumimoji="1" lang="ja-JP" altLang="en-US" sz="1100">
              <a:solidFill>
                <a:sysClr val="windowText" lastClr="000000"/>
              </a:solidFill>
              <a:effectLst/>
              <a:latin typeface="+mn-lt"/>
              <a:ea typeface="+mn-ea"/>
              <a:cs typeface="+mn-cs"/>
            </a:rPr>
            <a:t>、公営企業会計事業へ</a:t>
          </a:r>
          <a:r>
            <a:rPr kumimoji="1" lang="ja-JP" altLang="ja-JP" sz="1100">
              <a:solidFill>
                <a:sysClr val="windowText" lastClr="000000"/>
              </a:solidFill>
              <a:effectLst/>
              <a:latin typeface="+mn-lt"/>
              <a:ea typeface="+mn-ea"/>
              <a:cs typeface="+mn-cs"/>
            </a:rPr>
            <a:t>の適正な繰出金の管理に努める。</a:t>
          </a:r>
          <a:endParaRPr lang="ja-JP" altLang="ja-JP" sz="1400">
            <a:solidFill>
              <a:sysClr val="windowText" lastClr="000000"/>
            </a:solidFill>
            <a:effectLst/>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85852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276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56</xdr:row>
      <xdr:rowOff>85852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64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145288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641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145288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550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163593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123969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94488</xdr:rowOff>
    </xdr:from>
    <xdr:to>
      <xdr:col>69</xdr:col>
      <xdr:colOff>142875</xdr:colOff>
      <xdr:row>57</xdr:row>
      <xdr:rowOff>24638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類似団体平均を上回っているのは、一部事務組合（比企広域市町村圏組合及び小川地区衛生組合等）の負担金が多額となっているためである。</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令和２年度実施の特別定額給付金事業や新型コロナウイルス感染症対応地方創生臨時交付金事業の中小企業等事業継続緊急給付金、地域応援券発行補助金が皆減したこと、また林業総務補助金（有害鳥獣捕獲や駆除に対する補助金）の減額により、▲</a:t>
          </a:r>
          <a:r>
            <a:rPr kumimoji="1" lang="en-US" altLang="ja-JP" sz="1050">
              <a:solidFill>
                <a:sysClr val="windowText" lastClr="000000"/>
              </a:solidFill>
              <a:effectLst/>
              <a:latin typeface="+mn-lt"/>
              <a:ea typeface="+mn-ea"/>
              <a:cs typeface="+mn-cs"/>
            </a:rPr>
            <a:t>3</a:t>
          </a:r>
          <a:r>
            <a:rPr kumimoji="1" lang="ja-JP" altLang="en-US" sz="1050">
              <a:solidFill>
                <a:sysClr val="windowText" lastClr="000000"/>
              </a:solidFill>
              <a:effectLst/>
              <a:latin typeface="+mn-lt"/>
              <a:ea typeface="+mn-ea"/>
              <a:cs typeface="+mn-cs"/>
            </a:rPr>
            <a:t>ポイントとなった。</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今後も補助事業について精査し、適正な支出と抑制に努める。</a:t>
          </a:r>
          <a:endParaRPr kumimoji="1" lang="en-US" altLang="ja-JP" sz="1050">
            <a:solidFill>
              <a:sysClr val="windowText" lastClr="000000"/>
            </a:solidFill>
            <a:effectLst/>
            <a:latin typeface="+mn-lt"/>
            <a:ea typeface="+mn-ea"/>
            <a:cs typeface="+mn-cs"/>
          </a:endParaRPr>
        </a:p>
        <a:p>
          <a:endParaRPr kumimoji="1" lang="ja-JP" altLang="en-US" sz="1100">
            <a:solidFill>
              <a:sysClr val="windowText" lastClr="000000"/>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167822</xdr:rowOff>
    </xdr:from>
    <xdr:to>
      <xdr:col>82</xdr:col>
      <xdr:colOff>107950</xdr:colOff>
      <xdr:row>39</xdr:row>
      <xdr:rowOff>20865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114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20865</xdr:rowOff>
    </xdr:from>
    <xdr:to>
      <xdr:col>78</xdr:col>
      <xdr:colOff>69850</xdr:colOff>
      <xdr:row>39</xdr:row>
      <xdr:rowOff>171087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707415"/>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131899</xdr:rowOff>
    </xdr:from>
    <xdr:to>
      <xdr:col>73</xdr:col>
      <xdr:colOff>180975</xdr:colOff>
      <xdr:row>39</xdr:row>
      <xdr:rowOff>171087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8184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131899</xdr:rowOff>
    </xdr:from>
    <xdr:to>
      <xdr:col>69</xdr:col>
      <xdr:colOff>92075</xdr:colOff>
      <xdr:row>39</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8184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89099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141515</xdr:rowOff>
    </xdr:from>
    <xdr:to>
      <xdr:col>78</xdr:col>
      <xdr:colOff>120650</xdr:colOff>
      <xdr:row>39</xdr:row>
      <xdr:rowOff>71665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56442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120287</xdr:rowOff>
    </xdr:from>
    <xdr:to>
      <xdr:col>74</xdr:col>
      <xdr:colOff>31750</xdr:colOff>
      <xdr:row>40</xdr:row>
      <xdr:rowOff>50437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8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35214</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8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81099</xdr:rowOff>
    </xdr:from>
    <xdr:to>
      <xdr:col>69</xdr:col>
      <xdr:colOff>142875</xdr:colOff>
      <xdr:row>40</xdr:row>
      <xdr:rowOff>11249</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167476</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5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en-US" altLang="ja-JP" sz="1100">
              <a:solidFill>
                <a:srgbClr val="FF0000"/>
              </a:solidFill>
              <a:effectLst/>
              <a:latin typeface="+mn-ea"/>
              <a:ea typeface="+mn-ea"/>
              <a:cs typeface="+mn-cs"/>
            </a:rPr>
            <a:t> </a:t>
          </a:r>
          <a:r>
            <a:rPr kumimoji="1" lang="ja-JP" altLang="en-US" sz="1100">
              <a:solidFill>
                <a:sysClr val="windowText" lastClr="000000"/>
              </a:solidFill>
              <a:effectLst/>
              <a:latin typeface="+mn-ea"/>
              <a:ea typeface="+mn-ea"/>
              <a:cs typeface="+mn-cs"/>
            </a:rPr>
            <a:t>公債費は、類似団体を大きく下回まわる状況が続いている。元金利子返済額は約</a:t>
          </a:r>
          <a:r>
            <a:rPr kumimoji="1" lang="en-US" altLang="ja-JP" sz="1100">
              <a:solidFill>
                <a:sysClr val="windowText" lastClr="000000"/>
              </a:solidFill>
              <a:effectLst/>
              <a:latin typeface="+mn-ea"/>
              <a:ea typeface="+mn-ea"/>
              <a:cs typeface="+mn-cs"/>
            </a:rPr>
            <a:t>600</a:t>
          </a:r>
          <a:r>
            <a:rPr kumimoji="1" lang="ja-JP" altLang="en-US" sz="1100">
              <a:solidFill>
                <a:sysClr val="windowText" lastClr="000000"/>
              </a:solidFill>
              <a:effectLst/>
              <a:latin typeface="+mn-ea"/>
              <a:ea typeface="+mn-ea"/>
              <a:cs typeface="+mn-cs"/>
            </a:rPr>
            <a:t>万円増加しているが、経常収支比率に占める割合は</a:t>
          </a:r>
          <a:r>
            <a:rPr kumimoji="1" lang="en-US" altLang="ja-JP" sz="1100">
              <a:solidFill>
                <a:sysClr val="windowText" lastClr="000000"/>
              </a:solidFill>
              <a:effectLst/>
              <a:latin typeface="+mn-ea"/>
              <a:ea typeface="+mn-ea"/>
              <a:cs typeface="+mn-cs"/>
            </a:rPr>
            <a:t>0.8</a:t>
          </a:r>
          <a:r>
            <a:rPr kumimoji="1" lang="ja-JP" altLang="en-US" sz="1100">
              <a:solidFill>
                <a:sysClr val="windowText" lastClr="000000"/>
              </a:solidFill>
              <a:effectLst/>
              <a:latin typeface="+mn-ea"/>
              <a:ea typeface="+mn-ea"/>
              <a:cs typeface="+mn-cs"/>
            </a:rPr>
            <a:t>ポイント前年より低くなった。これは公債費は増加したものの、普通交付税や臨時財政対策債が大幅に増加したため、経常収支比率の割合が下がったためである。</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今後も健全な財政運営に努め、将来に負担を残さないよう計画的な起債を行う。</a:t>
          </a:r>
          <a:endParaRPr kumimoji="1" lang="en-US" altLang="ja-JP" sz="1100">
            <a:solidFill>
              <a:sysClr val="windowText" lastClr="000000"/>
            </a:solidFill>
            <a:effectLst/>
            <a:latin typeface="+mn-ea"/>
            <a:ea typeface="+mn-ea"/>
            <a:cs typeface="+mn-cs"/>
          </a:endParaRPr>
        </a:p>
        <a:p>
          <a:r>
            <a:rPr kumimoji="1" lang="ja-JP" altLang="en-US" sz="1100" u="sng">
              <a:solidFill>
                <a:sysClr val="windowText" lastClr="000000"/>
              </a:solidFill>
              <a:effectLst/>
              <a:latin typeface="+mn-ea"/>
              <a:ea typeface="+mn-ea"/>
              <a:cs typeface="+mn-cs"/>
            </a:rPr>
            <a:t>　</a:t>
          </a:r>
          <a:endParaRPr lang="ja-JP" altLang="ja-JP" sz="1400" u="sng">
            <a:solidFill>
              <a:sysClr val="windowText" lastClr="000000"/>
            </a:solidFill>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67563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611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383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8128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75</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88036"/>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rPr>
            <a:t>公債費以外の経常収支比率は、類似団体平均を上回っているものの、令和元年度から減少が続いている。令和３年度は大幅に改善することができた。今後も自主財源の確保と歳出の削減に努める。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125368</xdr:rowOff>
    </xdr:from>
    <xdr:to>
      <xdr:col>82</xdr:col>
      <xdr:colOff>107950</xdr:colOff>
      <xdr:row>79</xdr:row>
      <xdr:rowOff>63319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27018"/>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63319</xdr:rowOff>
    </xdr:from>
    <xdr:to>
      <xdr:col>78</xdr:col>
      <xdr:colOff>69850</xdr:colOff>
      <xdr:row>80</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607869"/>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71482</xdr:rowOff>
    </xdr:from>
    <xdr:to>
      <xdr:col>73</xdr:col>
      <xdr:colOff>180975</xdr:colOff>
      <xdr:row>80</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7874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112305</xdr:rowOff>
    </xdr:from>
    <xdr:to>
      <xdr:col>69</xdr:col>
      <xdr:colOff>92075</xdr:colOff>
      <xdr:row>80</xdr:row>
      <xdr:rowOff>71482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56855"/>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46645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12519</xdr:rowOff>
    </xdr:from>
    <xdr:to>
      <xdr:col>78</xdr:col>
      <xdr:colOff>120650</xdr:colOff>
      <xdr:row>79</xdr:row>
      <xdr:rowOff>114119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98896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4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30480</xdr:rowOff>
    </xdr:from>
    <xdr:to>
      <xdr:col>74</xdr:col>
      <xdr:colOff>31750</xdr:colOff>
      <xdr:row>80</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116857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20682</xdr:rowOff>
    </xdr:from>
    <xdr:to>
      <xdr:col>69</xdr:col>
      <xdr:colOff>142875</xdr:colOff>
      <xdr:row>80</xdr:row>
      <xdr:rowOff>122282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107059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61505</xdr:rowOff>
    </xdr:from>
    <xdr:to>
      <xdr:col>65</xdr:col>
      <xdr:colOff>53975</xdr:colOff>
      <xdr:row>79</xdr:row>
      <xdr:rowOff>163105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147882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169182</xdr:rowOff>
    </xdr:from>
    <xdr:to>
      <xdr:col>29</xdr:col>
      <xdr:colOff>127000</xdr:colOff>
      <xdr:row>17</xdr:row>
      <xdr:rowOff>47263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60007"/>
          <a:ext cx="647700" cy="49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153959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47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33906</xdr:rowOff>
    </xdr:from>
    <xdr:to>
      <xdr:col>26</xdr:col>
      <xdr:colOff>50800</xdr:colOff>
      <xdr:row>17</xdr:row>
      <xdr:rowOff>47263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96181"/>
          <a:ext cx="698500" cy="1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33906</xdr:rowOff>
    </xdr:from>
    <xdr:to>
      <xdr:col>22</xdr:col>
      <xdr:colOff>114300</xdr:colOff>
      <xdr:row>17</xdr:row>
      <xdr:rowOff>65347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96181"/>
          <a:ext cx="698500" cy="31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65347</xdr:rowOff>
    </xdr:from>
    <xdr:to>
      <xdr:col>18</xdr:col>
      <xdr:colOff>177800</xdr:colOff>
      <xdr:row>17</xdr:row>
      <xdr:rowOff>84893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27622"/>
          <a:ext cx="698500" cy="19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89540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105071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118382</xdr:rowOff>
    </xdr:from>
    <xdr:to>
      <xdr:col>29</xdr:col>
      <xdr:colOff>177800</xdr:colOff>
      <xdr:row>17</xdr:row>
      <xdr:rowOff>48532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134909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5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167913</xdr:rowOff>
    </xdr:from>
    <xdr:to>
      <xdr:col>26</xdr:col>
      <xdr:colOff>101600</xdr:colOff>
      <xdr:row>17</xdr:row>
      <xdr:rowOff>98063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5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82840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4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154556</xdr:rowOff>
    </xdr:from>
    <xdr:to>
      <xdr:col>22</xdr:col>
      <xdr:colOff>165100</xdr:colOff>
      <xdr:row>17</xdr:row>
      <xdr:rowOff>84706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4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69483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3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14547</xdr:rowOff>
    </xdr:from>
    <xdr:to>
      <xdr:col>19</xdr:col>
      <xdr:colOff>38100</xdr:colOff>
      <xdr:row>17</xdr:row>
      <xdr:rowOff>116147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100924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34093</xdr:rowOff>
    </xdr:from>
    <xdr:to>
      <xdr:col>15</xdr:col>
      <xdr:colOff>101600</xdr:colOff>
      <xdr:row>17</xdr:row>
      <xdr:rowOff>135693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9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120470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8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163033</xdr:rowOff>
    </xdr:from>
    <xdr:to>
      <xdr:col>29</xdr:col>
      <xdr:colOff>127000</xdr:colOff>
      <xdr:row>37</xdr:row>
      <xdr:rowOff>174046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287733"/>
          <a:ext cx="647700" cy="1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174046</xdr:rowOff>
    </xdr:from>
    <xdr:to>
      <xdr:col>26</xdr:col>
      <xdr:colOff>50800</xdr:colOff>
      <xdr:row>37</xdr:row>
      <xdr:rowOff>203661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298746"/>
          <a:ext cx="698500" cy="29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203661</xdr:rowOff>
    </xdr:from>
    <xdr:to>
      <xdr:col>22</xdr:col>
      <xdr:colOff>114300</xdr:colOff>
      <xdr:row>37</xdr:row>
      <xdr:rowOff>208896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328361"/>
          <a:ext cx="698500" cy="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208896</xdr:rowOff>
    </xdr:from>
    <xdr:to>
      <xdr:col>18</xdr:col>
      <xdr:colOff>177800</xdr:colOff>
      <xdr:row>37</xdr:row>
      <xdr:rowOff>221995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333596"/>
          <a:ext cx="698500" cy="13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112233</xdr:rowOff>
    </xdr:from>
    <xdr:to>
      <xdr:col>29</xdr:col>
      <xdr:colOff>177800</xdr:colOff>
      <xdr:row>37</xdr:row>
      <xdr:rowOff>213833</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23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84310</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720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123246</xdr:rowOff>
    </xdr:from>
    <xdr:to>
      <xdr:col>26</xdr:col>
      <xdr:colOff>101600</xdr:colOff>
      <xdr:row>37</xdr:row>
      <xdr:rowOff>224846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24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209623</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3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152861</xdr:rowOff>
    </xdr:from>
    <xdr:to>
      <xdr:col>22</xdr:col>
      <xdr:colOff>165100</xdr:colOff>
      <xdr:row>37</xdr:row>
      <xdr:rowOff>254461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27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239238</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36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158096</xdr:rowOff>
    </xdr:from>
    <xdr:to>
      <xdr:col>19</xdr:col>
      <xdr:colOff>38100</xdr:colOff>
      <xdr:row>37</xdr:row>
      <xdr:rowOff>259696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28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244473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36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171195</xdr:rowOff>
    </xdr:from>
    <xdr:to>
      <xdr:col>15</xdr:col>
      <xdr:colOff>101600</xdr:colOff>
      <xdr:row>37</xdr:row>
      <xdr:rowOff>272795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295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257572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38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2,624
37.06
2,869,893
2,631,143
189,903
1,644,000
1,340,957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45236</xdr:rowOff>
    </xdr:from>
    <xdr:to>
      <xdr:col>24</xdr:col>
      <xdr:colOff>63500</xdr:colOff>
      <xdr:row>36</xdr:row>
      <xdr:rowOff>71289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17436"/>
          <a:ext cx="838200" cy="2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71289</xdr:rowOff>
    </xdr:from>
    <xdr:to>
      <xdr:col>19</xdr:col>
      <xdr:colOff>177800</xdr:colOff>
      <xdr:row>36</xdr:row>
      <xdr:rowOff>120710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3489"/>
          <a:ext cx="889000" cy="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120710</xdr:rowOff>
    </xdr:from>
    <xdr:to>
      <xdr:col>15</xdr:col>
      <xdr:colOff>50800</xdr:colOff>
      <xdr:row>36</xdr:row>
      <xdr:rowOff>134042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92910"/>
          <a:ext cx="8890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156268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134042</xdr:rowOff>
    </xdr:from>
    <xdr:to>
      <xdr:col>10</xdr:col>
      <xdr:colOff>114300</xdr:colOff>
      <xdr:row>36</xdr:row>
      <xdr:rowOff>153807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06242"/>
          <a:ext cx="889000" cy="1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165886</xdr:rowOff>
    </xdr:from>
    <xdr:to>
      <xdr:col>24</xdr:col>
      <xdr:colOff>114300</xdr:colOff>
      <xdr:row>36</xdr:row>
      <xdr:rowOff>96036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144313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4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20489</xdr:rowOff>
    </xdr:from>
    <xdr:to>
      <xdr:col>20</xdr:col>
      <xdr:colOff>38100</xdr:colOff>
      <xdr:row>36</xdr:row>
      <xdr:rowOff>122089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113216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8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69910</xdr:rowOff>
    </xdr:from>
    <xdr:to>
      <xdr:col>15</xdr:col>
      <xdr:colOff>101600</xdr:colOff>
      <xdr:row>37</xdr:row>
      <xdr:rowOff>60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162637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3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83242</xdr:rowOff>
    </xdr:from>
    <xdr:to>
      <xdr:col>10</xdr:col>
      <xdr:colOff>165100</xdr:colOff>
      <xdr:row>37</xdr:row>
      <xdr:rowOff>13392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4519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4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103007</xdr:rowOff>
    </xdr:from>
    <xdr:to>
      <xdr:col>6</xdr:col>
      <xdr:colOff>38100</xdr:colOff>
      <xdr:row>37</xdr:row>
      <xdr:rowOff>33157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7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24284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6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5204</xdr:rowOff>
    </xdr:from>
    <xdr:to>
      <xdr:col>24</xdr:col>
      <xdr:colOff>63500</xdr:colOff>
      <xdr:row>57</xdr:row>
      <xdr:rowOff>57943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77854"/>
          <a:ext cx="838200" cy="5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5204</xdr:rowOff>
    </xdr:from>
    <xdr:to>
      <xdr:col>19</xdr:col>
      <xdr:colOff>177800</xdr:colOff>
      <xdr:row>57</xdr:row>
      <xdr:rowOff>17656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77854"/>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17656</xdr:rowOff>
    </xdr:from>
    <xdr:to>
      <xdr:col>15</xdr:col>
      <xdr:colOff>50800</xdr:colOff>
      <xdr:row>57</xdr:row>
      <xdr:rowOff>90526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0306"/>
          <a:ext cx="889000" cy="7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89243</xdr:rowOff>
    </xdr:from>
    <xdr:to>
      <xdr:col>10</xdr:col>
      <xdr:colOff>114300</xdr:colOff>
      <xdr:row>57</xdr:row>
      <xdr:rowOff>90526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61893"/>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7143</xdr:rowOff>
    </xdr:from>
    <xdr:to>
      <xdr:col>24</xdr:col>
      <xdr:colOff>114300</xdr:colOff>
      <xdr:row>57</xdr:row>
      <xdr:rowOff>108743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157020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5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125854</xdr:rowOff>
    </xdr:from>
    <xdr:to>
      <xdr:col>20</xdr:col>
      <xdr:colOff>38100</xdr:colOff>
      <xdr:row>57</xdr:row>
      <xdr:rowOff>56004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47131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1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138306</xdr:rowOff>
    </xdr:from>
    <xdr:to>
      <xdr:col>15</xdr:col>
      <xdr:colOff>101600</xdr:colOff>
      <xdr:row>57</xdr:row>
      <xdr:rowOff>68456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84983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1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39726</xdr:rowOff>
    </xdr:from>
    <xdr:to>
      <xdr:col>10</xdr:col>
      <xdr:colOff>165100</xdr:colOff>
      <xdr:row>57</xdr:row>
      <xdr:rowOff>141326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132453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0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38443</xdr:rowOff>
    </xdr:from>
    <xdr:to>
      <xdr:col>6</xdr:col>
      <xdr:colOff>38100</xdr:colOff>
      <xdr:row>57</xdr:row>
      <xdr:rowOff>140043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131170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0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147129</xdr:rowOff>
    </xdr:from>
    <xdr:to>
      <xdr:col>24</xdr:col>
      <xdr:colOff>63500</xdr:colOff>
      <xdr:row>78</xdr:row>
      <xdr:rowOff>151040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520229"/>
          <a:ext cx="8382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147129</xdr:rowOff>
    </xdr:from>
    <xdr:to>
      <xdr:col>19</xdr:col>
      <xdr:colOff>177800</xdr:colOff>
      <xdr:row>78</xdr:row>
      <xdr:rowOff>153809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20229"/>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152121</xdr:rowOff>
    </xdr:from>
    <xdr:to>
      <xdr:col>15</xdr:col>
      <xdr:colOff>50800</xdr:colOff>
      <xdr:row>78</xdr:row>
      <xdr:rowOff>153809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525221"/>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146050</xdr:rowOff>
    </xdr:from>
    <xdr:to>
      <xdr:col>10</xdr:col>
      <xdr:colOff>114300</xdr:colOff>
      <xdr:row>78</xdr:row>
      <xdr:rowOff>152121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19150"/>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159402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100240</xdr:rowOff>
    </xdr:from>
    <xdr:to>
      <xdr:col>24</xdr:col>
      <xdr:colOff>114300</xdr:colOff>
      <xdr:row>79</xdr:row>
      <xdr:rowOff>30390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15167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8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96329</xdr:rowOff>
    </xdr:from>
    <xdr:to>
      <xdr:col>20</xdr:col>
      <xdr:colOff>38100</xdr:colOff>
      <xdr:row>79</xdr:row>
      <xdr:rowOff>26479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17606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6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103009</xdr:rowOff>
    </xdr:from>
    <xdr:to>
      <xdr:col>15</xdr:col>
      <xdr:colOff>101600</xdr:colOff>
      <xdr:row>79</xdr:row>
      <xdr:rowOff>33159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24286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101321</xdr:rowOff>
    </xdr:from>
    <xdr:to>
      <xdr:col>10</xdr:col>
      <xdr:colOff>165100</xdr:colOff>
      <xdr:row>79</xdr:row>
      <xdr:rowOff>31471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22598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6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95250</xdr:rowOff>
    </xdr:from>
    <xdr:to>
      <xdr:col>6</xdr:col>
      <xdr:colOff>38100</xdr:colOff>
      <xdr:row>79</xdr:row>
      <xdr:rowOff>25400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16527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151623</xdr:rowOff>
    </xdr:from>
    <xdr:to>
      <xdr:col>24</xdr:col>
      <xdr:colOff>63500</xdr:colOff>
      <xdr:row>98</xdr:row>
      <xdr:rowOff>157513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82273"/>
          <a:ext cx="838200" cy="17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157513</xdr:rowOff>
    </xdr:from>
    <xdr:to>
      <xdr:col>19</xdr:col>
      <xdr:colOff>177800</xdr:colOff>
      <xdr:row>98</xdr:row>
      <xdr:rowOff>158857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959613"/>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158857</xdr:rowOff>
    </xdr:from>
    <xdr:to>
      <xdr:col>15</xdr:col>
      <xdr:colOff>50800</xdr:colOff>
      <xdr:row>99</xdr:row>
      <xdr:rowOff>30631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960957"/>
          <a:ext cx="8890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162587</xdr:rowOff>
    </xdr:from>
    <xdr:to>
      <xdr:col>10</xdr:col>
      <xdr:colOff>114300</xdr:colOff>
      <xdr:row>99</xdr:row>
      <xdr:rowOff>30631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964687"/>
          <a:ext cx="889000" cy="3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105108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100823</xdr:rowOff>
    </xdr:from>
    <xdr:to>
      <xdr:col>24</xdr:col>
      <xdr:colOff>114300</xdr:colOff>
      <xdr:row>98</xdr:row>
      <xdr:rowOff>30973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3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79250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106713</xdr:rowOff>
    </xdr:from>
    <xdr:to>
      <xdr:col>20</xdr:col>
      <xdr:colOff>38100</xdr:colOff>
      <xdr:row>99</xdr:row>
      <xdr:rowOff>36863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9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27990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70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108057</xdr:rowOff>
    </xdr:from>
    <xdr:to>
      <xdr:col>15</xdr:col>
      <xdr:colOff>101600</xdr:colOff>
      <xdr:row>99</xdr:row>
      <xdr:rowOff>38207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9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29334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700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151281</xdr:rowOff>
    </xdr:from>
    <xdr:to>
      <xdr:col>10</xdr:col>
      <xdr:colOff>165100</xdr:colOff>
      <xdr:row>99</xdr:row>
      <xdr:rowOff>81431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72558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704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111787</xdr:rowOff>
    </xdr:from>
    <xdr:to>
      <xdr:col>6</xdr:col>
      <xdr:colOff>38100</xdr:colOff>
      <xdr:row>99</xdr:row>
      <xdr:rowOff>41937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33064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700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154132</xdr:rowOff>
    </xdr:from>
    <xdr:to>
      <xdr:col>55</xdr:col>
      <xdr:colOff>0</xdr:colOff>
      <xdr:row>36</xdr:row>
      <xdr:rowOff>41215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811982"/>
          <a:ext cx="838200" cy="40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154132</xdr:rowOff>
    </xdr:from>
    <xdr:to>
      <xdr:col>50</xdr:col>
      <xdr:colOff>114300</xdr:colOff>
      <xdr:row>36</xdr:row>
      <xdr:rowOff>129086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811982"/>
          <a:ext cx="889000" cy="48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129086</xdr:rowOff>
    </xdr:from>
    <xdr:to>
      <xdr:col>45</xdr:col>
      <xdr:colOff>177800</xdr:colOff>
      <xdr:row>36</xdr:row>
      <xdr:rowOff>161668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01286"/>
          <a:ext cx="889000" cy="3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99402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9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161668</xdr:rowOff>
    </xdr:from>
    <xdr:to>
      <xdr:col>41</xdr:col>
      <xdr:colOff>50800</xdr:colOff>
      <xdr:row>36</xdr:row>
      <xdr:rowOff>163482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33868"/>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67139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86212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161865</xdr:rowOff>
    </xdr:from>
    <xdr:to>
      <xdr:col>55</xdr:col>
      <xdr:colOff>50800</xdr:colOff>
      <xdr:row>36</xdr:row>
      <xdr:rowOff>92015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140292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4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103332</xdr:rowOff>
    </xdr:from>
    <xdr:to>
      <xdr:col>50</xdr:col>
      <xdr:colOff>165100</xdr:colOff>
      <xdr:row>34</xdr:row>
      <xdr:rowOff>33482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7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24609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5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78286</xdr:rowOff>
    </xdr:from>
    <xdr:to>
      <xdr:col>46</xdr:col>
      <xdr:colOff>38100</xdr:colOff>
      <xdr:row>37</xdr:row>
      <xdr:rowOff>8436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171013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34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110868</xdr:rowOff>
    </xdr:from>
    <xdr:to>
      <xdr:col>41</xdr:col>
      <xdr:colOff>101600</xdr:colOff>
      <xdr:row>37</xdr:row>
      <xdr:rowOff>41018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32145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37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112682</xdr:rowOff>
    </xdr:from>
    <xdr:to>
      <xdr:col>36</xdr:col>
      <xdr:colOff>165100</xdr:colOff>
      <xdr:row>37</xdr:row>
      <xdr:rowOff>42832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33959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37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3277</xdr:rowOff>
    </xdr:from>
    <xdr:to>
      <xdr:col>55</xdr:col>
      <xdr:colOff>0</xdr:colOff>
      <xdr:row>59</xdr:row>
      <xdr:rowOff>18496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18827"/>
          <a:ext cx="8382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2358</xdr:rowOff>
    </xdr:from>
    <xdr:to>
      <xdr:col>50</xdr:col>
      <xdr:colOff>114300</xdr:colOff>
      <xdr:row>59</xdr:row>
      <xdr:rowOff>18496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117908"/>
          <a:ext cx="8890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2358</xdr:rowOff>
    </xdr:from>
    <xdr:to>
      <xdr:col>45</xdr:col>
      <xdr:colOff>177800</xdr:colOff>
      <xdr:row>59</xdr:row>
      <xdr:rowOff>2749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117908"/>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1682</xdr:rowOff>
    </xdr:from>
    <xdr:to>
      <xdr:col>41</xdr:col>
      <xdr:colOff>50800</xdr:colOff>
      <xdr:row>59</xdr:row>
      <xdr:rowOff>2749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11723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123927</xdr:rowOff>
    </xdr:from>
    <xdr:to>
      <xdr:col>55</xdr:col>
      <xdr:colOff>50800</xdr:colOff>
      <xdr:row>59</xdr:row>
      <xdr:rowOff>54077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38854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139146</xdr:rowOff>
    </xdr:from>
    <xdr:to>
      <xdr:col>50</xdr:col>
      <xdr:colOff>165100</xdr:colOff>
      <xdr:row>59</xdr:row>
      <xdr:rowOff>69296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60423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7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123008</xdr:rowOff>
    </xdr:from>
    <xdr:to>
      <xdr:col>46</xdr:col>
      <xdr:colOff>38100</xdr:colOff>
      <xdr:row>59</xdr:row>
      <xdr:rowOff>53158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6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44285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5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123399</xdr:rowOff>
    </xdr:from>
    <xdr:to>
      <xdr:col>41</xdr:col>
      <xdr:colOff>101600</xdr:colOff>
      <xdr:row>59</xdr:row>
      <xdr:rowOff>53549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6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44676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122332</xdr:rowOff>
    </xdr:from>
    <xdr:to>
      <xdr:col>36</xdr:col>
      <xdr:colOff>165100</xdr:colOff>
      <xdr:row>59</xdr:row>
      <xdr:rowOff>52482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43609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128019</xdr:rowOff>
    </xdr:from>
    <xdr:to>
      <xdr:col>55</xdr:col>
      <xdr:colOff>0</xdr:colOff>
      <xdr:row>78</xdr:row>
      <xdr:rowOff>129730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01119"/>
          <a:ext cx="8382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128019</xdr:rowOff>
    </xdr:from>
    <xdr:to>
      <xdr:col>50</xdr:col>
      <xdr:colOff>114300</xdr:colOff>
      <xdr:row>78</xdr:row>
      <xdr:rowOff>133404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01119"/>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101130</xdr:rowOff>
    </xdr:from>
    <xdr:to>
      <xdr:col>45</xdr:col>
      <xdr:colOff>177800</xdr:colOff>
      <xdr:row>78</xdr:row>
      <xdr:rowOff>133404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74230"/>
          <a:ext cx="8890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101130</xdr:rowOff>
    </xdr:from>
    <xdr:to>
      <xdr:col>41</xdr:col>
      <xdr:colOff>50800</xdr:colOff>
      <xdr:row>78</xdr:row>
      <xdr:rowOff>127888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74230"/>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78930</xdr:rowOff>
    </xdr:from>
    <xdr:to>
      <xdr:col>55</xdr:col>
      <xdr:colOff>50800</xdr:colOff>
      <xdr:row>79</xdr:row>
      <xdr:rowOff>9080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165307</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77219</xdr:rowOff>
    </xdr:from>
    <xdr:to>
      <xdr:col>50</xdr:col>
      <xdr:colOff>165100</xdr:colOff>
      <xdr:row>79</xdr:row>
      <xdr:rowOff>7369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169946</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82604</xdr:rowOff>
    </xdr:from>
    <xdr:to>
      <xdr:col>46</xdr:col>
      <xdr:colOff>38100</xdr:colOff>
      <xdr:row>79</xdr:row>
      <xdr:rowOff>12754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3881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4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50330</xdr:rowOff>
    </xdr:from>
    <xdr:to>
      <xdr:col>41</xdr:col>
      <xdr:colOff>101600</xdr:colOff>
      <xdr:row>78</xdr:row>
      <xdr:rowOff>151930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143057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77088</xdr:rowOff>
    </xdr:from>
    <xdr:to>
      <xdr:col>36</xdr:col>
      <xdr:colOff>165100</xdr:colOff>
      <xdr:row>79</xdr:row>
      <xdr:rowOff>7238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169815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47679</xdr:rowOff>
    </xdr:from>
    <xdr:to>
      <xdr:col>55</xdr:col>
      <xdr:colOff>0</xdr:colOff>
      <xdr:row>99</xdr:row>
      <xdr:rowOff>70718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7021229"/>
          <a:ext cx="8382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48333</xdr:rowOff>
    </xdr:from>
    <xdr:to>
      <xdr:col>50</xdr:col>
      <xdr:colOff>114300</xdr:colOff>
      <xdr:row>99</xdr:row>
      <xdr:rowOff>70718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7021883"/>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48333</xdr:rowOff>
    </xdr:from>
    <xdr:to>
      <xdr:col>45</xdr:col>
      <xdr:colOff>177800</xdr:colOff>
      <xdr:row>99</xdr:row>
      <xdr:rowOff>66300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7021883"/>
          <a:ext cx="8890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43599</xdr:rowOff>
    </xdr:from>
    <xdr:to>
      <xdr:col>41</xdr:col>
      <xdr:colOff>50800</xdr:colOff>
      <xdr:row>99</xdr:row>
      <xdr:rowOff>66300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7017149"/>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168329</xdr:rowOff>
    </xdr:from>
    <xdr:to>
      <xdr:col>55</xdr:col>
      <xdr:colOff>50800</xdr:colOff>
      <xdr:row>99</xdr:row>
      <xdr:rowOff>98479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83256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19918</xdr:rowOff>
    </xdr:from>
    <xdr:to>
      <xdr:col>50</xdr:col>
      <xdr:colOff>165100</xdr:colOff>
      <xdr:row>99</xdr:row>
      <xdr:rowOff>121518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112645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708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168983</xdr:rowOff>
    </xdr:from>
    <xdr:to>
      <xdr:col>46</xdr:col>
      <xdr:colOff>38100</xdr:colOff>
      <xdr:row>99</xdr:row>
      <xdr:rowOff>99133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90260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70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15500</xdr:rowOff>
    </xdr:from>
    <xdr:to>
      <xdr:col>41</xdr:col>
      <xdr:colOff>101600</xdr:colOff>
      <xdr:row>99</xdr:row>
      <xdr:rowOff>117100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108227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708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164249</xdr:rowOff>
    </xdr:from>
    <xdr:to>
      <xdr:col>36</xdr:col>
      <xdr:colOff>165100</xdr:colOff>
      <xdr:row>99</xdr:row>
      <xdr:rowOff>94399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85526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5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36106</xdr:rowOff>
    </xdr:from>
    <xdr:to>
      <xdr:col>85</xdr:col>
      <xdr:colOff>127000</xdr:colOff>
      <xdr:row>38</xdr:row>
      <xdr:rowOff>39404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551206"/>
          <a:ext cx="8382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08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39404</xdr:rowOff>
    </xdr:from>
    <xdr:to>
      <xdr:col>81</xdr:col>
      <xdr:colOff>50800</xdr:colOff>
      <xdr:row>38</xdr:row>
      <xdr:rowOff>120235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554504"/>
          <a:ext cx="889000" cy="8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120235</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35335"/>
          <a:ext cx="889000" cy="1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156755</xdr:rowOff>
    </xdr:from>
    <xdr:to>
      <xdr:col>85</xdr:col>
      <xdr:colOff>177800</xdr:colOff>
      <xdr:row>38</xdr:row>
      <xdr:rowOff>86905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116132</xdr:rowOff>
    </xdr:from>
    <xdr:ext cx="534377"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28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160054</xdr:rowOff>
    </xdr:from>
    <xdr:to>
      <xdr:col>81</xdr:col>
      <xdr:colOff>101600</xdr:colOff>
      <xdr:row>38</xdr:row>
      <xdr:rowOff>90204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106731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62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69435</xdr:rowOff>
    </xdr:from>
    <xdr:to>
      <xdr:col>76</xdr:col>
      <xdr:colOff>165100</xdr:colOff>
      <xdr:row>38</xdr:row>
      <xdr:rowOff>171035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162162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7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160511</xdr:rowOff>
    </xdr:from>
    <xdr:to>
      <xdr:col>85</xdr:col>
      <xdr:colOff>127000</xdr:colOff>
      <xdr:row>77</xdr:row>
      <xdr:rowOff>169788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62161"/>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169788</xdr:rowOff>
    </xdr:from>
    <xdr:to>
      <xdr:col>81</xdr:col>
      <xdr:colOff>50800</xdr:colOff>
      <xdr:row>78</xdr:row>
      <xdr:rowOff>26619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71438"/>
          <a:ext cx="8890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97091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26619</xdr:rowOff>
    </xdr:from>
    <xdr:to>
      <xdr:col>76</xdr:col>
      <xdr:colOff>114300</xdr:colOff>
      <xdr:row>78</xdr:row>
      <xdr:rowOff>31454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99719"/>
          <a:ext cx="8890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115975</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31454</xdr:rowOff>
    </xdr:from>
    <xdr:to>
      <xdr:col>71</xdr:col>
      <xdr:colOff>177800</xdr:colOff>
      <xdr:row>78</xdr:row>
      <xdr:rowOff>42343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404554"/>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134847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136231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109711</xdr:rowOff>
    </xdr:from>
    <xdr:to>
      <xdr:col>85</xdr:col>
      <xdr:colOff>177800</xdr:colOff>
      <xdr:row>78</xdr:row>
      <xdr:rowOff>39861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3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88138</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118988</xdr:rowOff>
    </xdr:from>
    <xdr:to>
      <xdr:col>81</xdr:col>
      <xdr:colOff>101600</xdr:colOff>
      <xdr:row>78</xdr:row>
      <xdr:rowOff>49138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3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40265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147269</xdr:rowOff>
    </xdr:from>
    <xdr:to>
      <xdr:col>76</xdr:col>
      <xdr:colOff>165100</xdr:colOff>
      <xdr:row>78</xdr:row>
      <xdr:rowOff>77419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3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68546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4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152104</xdr:rowOff>
    </xdr:from>
    <xdr:to>
      <xdr:col>72</xdr:col>
      <xdr:colOff>38100</xdr:colOff>
      <xdr:row>78</xdr:row>
      <xdr:rowOff>82254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3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73381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4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162993</xdr:rowOff>
    </xdr:from>
    <xdr:to>
      <xdr:col>67</xdr:col>
      <xdr:colOff>101600</xdr:colOff>
      <xdr:row>78</xdr:row>
      <xdr:rowOff>93143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84270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85075</xdr:rowOff>
    </xdr:from>
    <xdr:to>
      <xdr:col>85</xdr:col>
      <xdr:colOff>127000</xdr:colOff>
      <xdr:row>98</xdr:row>
      <xdr:rowOff>27651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715725"/>
          <a:ext cx="838200" cy="1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27651</xdr:rowOff>
    </xdr:from>
    <xdr:to>
      <xdr:col>81</xdr:col>
      <xdr:colOff>50800</xdr:colOff>
      <xdr:row>98</xdr:row>
      <xdr:rowOff>166491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829751"/>
          <a:ext cx="889000" cy="1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94329</xdr:rowOff>
    </xdr:from>
    <xdr:to>
      <xdr:col>76</xdr:col>
      <xdr:colOff>114300</xdr:colOff>
      <xdr:row>98</xdr:row>
      <xdr:rowOff>166491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896429"/>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94329</xdr:rowOff>
    </xdr:from>
    <xdr:to>
      <xdr:col>71</xdr:col>
      <xdr:colOff>177800</xdr:colOff>
      <xdr:row>98</xdr:row>
      <xdr:rowOff>127426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896429"/>
          <a:ext cx="889000" cy="3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34275</xdr:rowOff>
    </xdr:from>
    <xdr:to>
      <xdr:col>85</xdr:col>
      <xdr:colOff>177800</xdr:colOff>
      <xdr:row>97</xdr:row>
      <xdr:rowOff>135875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6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12702</xdr:rowOff>
    </xdr:from>
    <xdr:ext cx="599010"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64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148301</xdr:rowOff>
    </xdr:from>
    <xdr:to>
      <xdr:col>81</xdr:col>
      <xdr:colOff>101600</xdr:colOff>
      <xdr:row>98</xdr:row>
      <xdr:rowOff>78451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7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69578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115691</xdr:rowOff>
    </xdr:from>
    <xdr:to>
      <xdr:col>76</xdr:col>
      <xdr:colOff>165100</xdr:colOff>
      <xdr:row>99</xdr:row>
      <xdr:rowOff>45841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36968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701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43529</xdr:rowOff>
    </xdr:from>
    <xdr:to>
      <xdr:col>72</xdr:col>
      <xdr:colOff>38100</xdr:colOff>
      <xdr:row>98</xdr:row>
      <xdr:rowOff>145129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136256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76626</xdr:rowOff>
    </xdr:from>
    <xdr:to>
      <xdr:col>67</xdr:col>
      <xdr:colOff>101600</xdr:colOff>
      <xdr:row>99</xdr:row>
      <xdr:rowOff>6776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169353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7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124651</xdr:rowOff>
    </xdr:from>
    <xdr:to>
      <xdr:col>116</xdr:col>
      <xdr:colOff>63500</xdr:colOff>
      <xdr:row>75</xdr:row>
      <xdr:rowOff>3561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11951"/>
          <a:ext cx="838200" cy="5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3561</xdr:rowOff>
    </xdr:from>
    <xdr:to>
      <xdr:col>111</xdr:col>
      <xdr:colOff>177800</xdr:colOff>
      <xdr:row>75</xdr:row>
      <xdr:rowOff>104184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62311"/>
          <a:ext cx="889000" cy="10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14488</xdr:rowOff>
    </xdr:from>
    <xdr:to>
      <xdr:col>107</xdr:col>
      <xdr:colOff>50800</xdr:colOff>
      <xdr:row>75</xdr:row>
      <xdr:rowOff>104184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873238"/>
          <a:ext cx="889000" cy="8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14488</xdr:rowOff>
    </xdr:from>
    <xdr:to>
      <xdr:col>102</xdr:col>
      <xdr:colOff>114300</xdr:colOff>
      <xdr:row>75</xdr:row>
      <xdr:rowOff>136987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73238"/>
          <a:ext cx="889000" cy="12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150006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4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73851</xdr:rowOff>
    </xdr:from>
    <xdr:to>
      <xdr:col>116</xdr:col>
      <xdr:colOff>114300</xdr:colOff>
      <xdr:row>75</xdr:row>
      <xdr:rowOff>4001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7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52278</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3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124211</xdr:rowOff>
    </xdr:from>
    <xdr:to>
      <xdr:col>112</xdr:col>
      <xdr:colOff>38100</xdr:colOff>
      <xdr:row>75</xdr:row>
      <xdr:rowOff>54361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45488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53384</xdr:rowOff>
    </xdr:from>
    <xdr:to>
      <xdr:col>107</xdr:col>
      <xdr:colOff>101600</xdr:colOff>
      <xdr:row>75</xdr:row>
      <xdr:rowOff>154983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12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146110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135138</xdr:rowOff>
    </xdr:from>
    <xdr:to>
      <xdr:col>102</xdr:col>
      <xdr:colOff>165100</xdr:colOff>
      <xdr:row>75</xdr:row>
      <xdr:rowOff>65288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2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56415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1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86187</xdr:rowOff>
    </xdr:from>
    <xdr:to>
      <xdr:col>98</xdr:col>
      <xdr:colOff>38100</xdr:colOff>
      <xdr:row>76</xdr:row>
      <xdr:rowOff>16337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7464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９９８，５３６</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・人件費は、令和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１９１，３２３</a:t>
          </a:r>
          <a:r>
            <a:rPr kumimoji="1" lang="ja-JP" altLang="ja-JP" sz="1100">
              <a:solidFill>
                <a:sysClr val="windowText" lastClr="000000"/>
              </a:solidFill>
              <a:effectLst/>
              <a:latin typeface="+mn-lt"/>
              <a:ea typeface="+mn-ea"/>
              <a:cs typeface="+mn-cs"/>
            </a:rPr>
            <a:t>円となり毎年上昇しているが、類似団体平均</a:t>
          </a:r>
          <a:r>
            <a:rPr kumimoji="1" lang="ja-JP" altLang="en-US" sz="1100">
              <a:solidFill>
                <a:sysClr val="windowText" lastClr="000000"/>
              </a:solidFill>
              <a:effectLst/>
              <a:latin typeface="+mn-lt"/>
              <a:ea typeface="+mn-ea"/>
              <a:cs typeface="+mn-cs"/>
            </a:rPr>
            <a:t>値</a:t>
          </a:r>
          <a:r>
            <a:rPr kumimoji="1" lang="ja-JP" altLang="ja-JP" sz="1100">
              <a:solidFill>
                <a:sysClr val="windowText" lastClr="000000"/>
              </a:solidFill>
              <a:effectLst/>
              <a:latin typeface="+mn-lt"/>
              <a:ea typeface="+mn-ea"/>
              <a:cs typeface="+mn-cs"/>
            </a:rPr>
            <a:t>と比べて低い水準にある。</a:t>
          </a:r>
          <a:r>
            <a:rPr kumimoji="1" lang="ja-JP" altLang="en-US" sz="1100">
              <a:solidFill>
                <a:sysClr val="windowText" lastClr="000000"/>
              </a:solidFill>
              <a:effectLst/>
              <a:latin typeface="+mn-lt"/>
              <a:ea typeface="+mn-ea"/>
              <a:cs typeface="+mn-cs"/>
            </a:rPr>
            <a:t>人事制度の改革により、人件費の抑制に努める。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・扶助費は、昨年度に比べ約２万円の上昇となっているが、類似団体平均も同様に上昇傾向となっている。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・物件費は、令和２年度より減額できたため、類似団体より低く抑えることができている。今後も委託料や需用費等を精査し、必要経費に抑える。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・災害復旧事業費は、令和元年度の台風１９号災害関連工事により増加していたが、令和３年度において完了となるため、令和４年度以降は減少する。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今後もコスト削減に努め、かつ充実した住民サービスの提供に努める。</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
2,624
37.06
2,869,893
2,631,143
189,903
1,644,000
1,340,957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43655</xdr:rowOff>
    </xdr:from>
    <xdr:to>
      <xdr:col>24</xdr:col>
      <xdr:colOff>63500</xdr:colOff>
      <xdr:row>36</xdr:row>
      <xdr:rowOff>90224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15855"/>
          <a:ext cx="8382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90224</xdr:rowOff>
    </xdr:from>
    <xdr:to>
      <xdr:col>19</xdr:col>
      <xdr:colOff>177800</xdr:colOff>
      <xdr:row>36</xdr:row>
      <xdr:rowOff>104365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62424"/>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97899</xdr:rowOff>
    </xdr:from>
    <xdr:to>
      <xdr:col>15</xdr:col>
      <xdr:colOff>50800</xdr:colOff>
      <xdr:row>36</xdr:row>
      <xdr:rowOff>104365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70099"/>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125841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59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97899</xdr:rowOff>
    </xdr:from>
    <xdr:to>
      <xdr:col>10</xdr:col>
      <xdr:colOff>114300</xdr:colOff>
      <xdr:row>36</xdr:row>
      <xdr:rowOff>113803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70099"/>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149028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59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164305</xdr:rowOff>
    </xdr:from>
    <xdr:to>
      <xdr:col>24</xdr:col>
      <xdr:colOff>114300</xdr:colOff>
      <xdr:row>36</xdr:row>
      <xdr:rowOff>94455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15732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39424</xdr:rowOff>
    </xdr:from>
    <xdr:to>
      <xdr:col>20</xdr:col>
      <xdr:colOff>38100</xdr:colOff>
      <xdr:row>36</xdr:row>
      <xdr:rowOff>141024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132151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3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53565</xdr:rowOff>
    </xdr:from>
    <xdr:to>
      <xdr:col>15</xdr:col>
      <xdr:colOff>101600</xdr:colOff>
      <xdr:row>36</xdr:row>
      <xdr:rowOff>155165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146292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31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47099</xdr:rowOff>
    </xdr:from>
    <xdr:to>
      <xdr:col>10</xdr:col>
      <xdr:colOff>165100</xdr:colOff>
      <xdr:row>36</xdr:row>
      <xdr:rowOff>148699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139826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3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63003</xdr:rowOff>
    </xdr:from>
    <xdr:to>
      <xdr:col>6</xdr:col>
      <xdr:colOff>38100</xdr:colOff>
      <xdr:row>36</xdr:row>
      <xdr:rowOff>164603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155730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3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64560</xdr:rowOff>
    </xdr:from>
    <xdr:to>
      <xdr:col>24</xdr:col>
      <xdr:colOff>63500</xdr:colOff>
      <xdr:row>56</xdr:row>
      <xdr:rowOff>157189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65760"/>
          <a:ext cx="8382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64560</xdr:rowOff>
    </xdr:from>
    <xdr:to>
      <xdr:col>19</xdr:col>
      <xdr:colOff>177800</xdr:colOff>
      <xdr:row>57</xdr:row>
      <xdr:rowOff>112747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65760"/>
          <a:ext cx="889000" cy="2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109472</xdr:rowOff>
    </xdr:from>
    <xdr:to>
      <xdr:col>15</xdr:col>
      <xdr:colOff>50800</xdr:colOff>
      <xdr:row>57</xdr:row>
      <xdr:rowOff>112747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82122"/>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145706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109472</xdr:rowOff>
    </xdr:from>
    <xdr:to>
      <xdr:col>10</xdr:col>
      <xdr:colOff>114300</xdr:colOff>
      <xdr:row>57</xdr:row>
      <xdr:rowOff>150506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82122"/>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106389</xdr:rowOff>
    </xdr:from>
    <xdr:to>
      <xdr:col>24</xdr:col>
      <xdr:colOff>114300</xdr:colOff>
      <xdr:row>57</xdr:row>
      <xdr:rowOff>36539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84816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8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13760</xdr:rowOff>
    </xdr:from>
    <xdr:to>
      <xdr:col>20</xdr:col>
      <xdr:colOff>38100</xdr:colOff>
      <xdr:row>56</xdr:row>
      <xdr:rowOff>115360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106487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0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61947</xdr:rowOff>
    </xdr:from>
    <xdr:to>
      <xdr:col>15</xdr:col>
      <xdr:colOff>101600</xdr:colOff>
      <xdr:row>57</xdr:row>
      <xdr:rowOff>163547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154674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2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58672</xdr:rowOff>
    </xdr:from>
    <xdr:to>
      <xdr:col>10</xdr:col>
      <xdr:colOff>165100</xdr:colOff>
      <xdr:row>57</xdr:row>
      <xdr:rowOff>160272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151399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2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99706</xdr:rowOff>
    </xdr:from>
    <xdr:to>
      <xdr:col>6</xdr:col>
      <xdr:colOff>38100</xdr:colOff>
      <xdr:row>58</xdr:row>
      <xdr:rowOff>29856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20983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6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107797</xdr:rowOff>
    </xdr:from>
    <xdr:to>
      <xdr:col>24</xdr:col>
      <xdr:colOff>63500</xdr:colOff>
      <xdr:row>77</xdr:row>
      <xdr:rowOff>36171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37997"/>
          <a:ext cx="838200" cy="9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36171</xdr:rowOff>
    </xdr:from>
    <xdr:to>
      <xdr:col>19</xdr:col>
      <xdr:colOff>177800</xdr:colOff>
      <xdr:row>77</xdr:row>
      <xdr:rowOff>48657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37821"/>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48657</xdr:rowOff>
    </xdr:from>
    <xdr:to>
      <xdr:col>15</xdr:col>
      <xdr:colOff>50800</xdr:colOff>
      <xdr:row>77</xdr:row>
      <xdr:rowOff>94799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50307"/>
          <a:ext cx="889000" cy="4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89376</xdr:rowOff>
    </xdr:from>
    <xdr:to>
      <xdr:col>10</xdr:col>
      <xdr:colOff>114300</xdr:colOff>
      <xdr:row>77</xdr:row>
      <xdr:rowOff>94799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291026"/>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56997</xdr:rowOff>
    </xdr:from>
    <xdr:to>
      <xdr:col>24</xdr:col>
      <xdr:colOff>114300</xdr:colOff>
      <xdr:row>76</xdr:row>
      <xdr:rowOff>158597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143374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0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156821</xdr:rowOff>
    </xdr:from>
    <xdr:to>
      <xdr:col>20</xdr:col>
      <xdr:colOff>38100</xdr:colOff>
      <xdr:row>77</xdr:row>
      <xdr:rowOff>86971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78098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7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169307</xdr:rowOff>
    </xdr:from>
    <xdr:to>
      <xdr:col>15</xdr:col>
      <xdr:colOff>101600</xdr:colOff>
      <xdr:row>77</xdr:row>
      <xdr:rowOff>99457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9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90584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9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43999</xdr:rowOff>
    </xdr:from>
    <xdr:to>
      <xdr:col>10</xdr:col>
      <xdr:colOff>165100</xdr:colOff>
      <xdr:row>77</xdr:row>
      <xdr:rowOff>145599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136726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38576</xdr:rowOff>
    </xdr:from>
    <xdr:to>
      <xdr:col>6</xdr:col>
      <xdr:colOff>38100</xdr:colOff>
      <xdr:row>77</xdr:row>
      <xdr:rowOff>140176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131303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3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8437</xdr:rowOff>
    </xdr:from>
    <xdr:to>
      <xdr:col>24</xdr:col>
      <xdr:colOff>63500</xdr:colOff>
      <xdr:row>98</xdr:row>
      <xdr:rowOff>36424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10537"/>
          <a:ext cx="8382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36424</xdr:rowOff>
    </xdr:from>
    <xdr:to>
      <xdr:col>19</xdr:col>
      <xdr:colOff>177800</xdr:colOff>
      <xdr:row>98</xdr:row>
      <xdr:rowOff>58029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38524"/>
          <a:ext cx="889000" cy="2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36638</xdr:rowOff>
    </xdr:from>
    <xdr:to>
      <xdr:col>15</xdr:col>
      <xdr:colOff>50800</xdr:colOff>
      <xdr:row>98</xdr:row>
      <xdr:rowOff>58029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38738"/>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36638</xdr:rowOff>
    </xdr:from>
    <xdr:to>
      <xdr:col>10</xdr:col>
      <xdr:colOff>114300</xdr:colOff>
      <xdr:row>98</xdr:row>
      <xdr:rowOff>58922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38738"/>
          <a:ext cx="8890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129087</xdr:rowOff>
    </xdr:from>
    <xdr:to>
      <xdr:col>24</xdr:col>
      <xdr:colOff>114300</xdr:colOff>
      <xdr:row>98</xdr:row>
      <xdr:rowOff>59237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71121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0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157074</xdr:rowOff>
    </xdr:from>
    <xdr:to>
      <xdr:col>20</xdr:col>
      <xdr:colOff>38100</xdr:colOff>
      <xdr:row>98</xdr:row>
      <xdr:rowOff>87224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78351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7229</xdr:rowOff>
    </xdr:from>
    <xdr:to>
      <xdr:col>15</xdr:col>
      <xdr:colOff>101600</xdr:colOff>
      <xdr:row>98</xdr:row>
      <xdr:rowOff>108829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99956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157288</xdr:rowOff>
    </xdr:from>
    <xdr:to>
      <xdr:col>10</xdr:col>
      <xdr:colOff>165100</xdr:colOff>
      <xdr:row>98</xdr:row>
      <xdr:rowOff>87438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103965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5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8122</xdr:rowOff>
    </xdr:from>
    <xdr:to>
      <xdr:col>6</xdr:col>
      <xdr:colOff>38100</xdr:colOff>
      <xdr:row>98</xdr:row>
      <xdr:rowOff>109722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100849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79939</xdr:rowOff>
    </xdr:from>
    <xdr:to>
      <xdr:col>55</xdr:col>
      <xdr:colOff>0</xdr:colOff>
      <xdr:row>59</xdr:row>
      <xdr:rowOff>82714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95489"/>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76827</xdr:rowOff>
    </xdr:from>
    <xdr:to>
      <xdr:col>50</xdr:col>
      <xdr:colOff>114300</xdr:colOff>
      <xdr:row>59</xdr:row>
      <xdr:rowOff>79939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92377"/>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76827</xdr:rowOff>
    </xdr:from>
    <xdr:to>
      <xdr:col>45</xdr:col>
      <xdr:colOff>177800</xdr:colOff>
      <xdr:row>59</xdr:row>
      <xdr:rowOff>82533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92377"/>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82533</xdr:rowOff>
    </xdr:from>
    <xdr:to>
      <xdr:col>41</xdr:col>
      <xdr:colOff>50800</xdr:colOff>
      <xdr:row>59</xdr:row>
      <xdr:rowOff>84344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98083"/>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31914</xdr:rowOff>
    </xdr:from>
    <xdr:to>
      <xdr:col>55</xdr:col>
      <xdr:colOff>50800</xdr:colOff>
      <xdr:row>59</xdr:row>
      <xdr:rowOff>133514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1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118291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6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29139</xdr:rowOff>
    </xdr:from>
    <xdr:to>
      <xdr:col>50</xdr:col>
      <xdr:colOff>165100</xdr:colOff>
      <xdr:row>59</xdr:row>
      <xdr:rowOff>130739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1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121866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2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26027</xdr:rowOff>
    </xdr:from>
    <xdr:to>
      <xdr:col>46</xdr:col>
      <xdr:colOff>38100</xdr:colOff>
      <xdr:row>59</xdr:row>
      <xdr:rowOff>127627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1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118754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2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31733</xdr:rowOff>
    </xdr:from>
    <xdr:to>
      <xdr:col>41</xdr:col>
      <xdr:colOff>101600</xdr:colOff>
      <xdr:row>59</xdr:row>
      <xdr:rowOff>133333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1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124460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2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33544</xdr:rowOff>
    </xdr:from>
    <xdr:to>
      <xdr:col>36</xdr:col>
      <xdr:colOff>165100</xdr:colOff>
      <xdr:row>59</xdr:row>
      <xdr:rowOff>135144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1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126271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24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66881</xdr:rowOff>
    </xdr:from>
    <xdr:to>
      <xdr:col>55</xdr:col>
      <xdr:colOff>0</xdr:colOff>
      <xdr:row>77</xdr:row>
      <xdr:rowOff>129834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68531"/>
          <a:ext cx="838200" cy="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66881</xdr:rowOff>
    </xdr:from>
    <xdr:to>
      <xdr:col>50</xdr:col>
      <xdr:colOff>114300</xdr:colOff>
      <xdr:row>78</xdr:row>
      <xdr:rowOff>44717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68531"/>
          <a:ext cx="889000" cy="1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7134</xdr:rowOff>
    </xdr:from>
    <xdr:to>
      <xdr:col>45</xdr:col>
      <xdr:colOff>177800</xdr:colOff>
      <xdr:row>78</xdr:row>
      <xdr:rowOff>44717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80234"/>
          <a:ext cx="889000" cy="3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7134</xdr:rowOff>
    </xdr:from>
    <xdr:to>
      <xdr:col>41</xdr:col>
      <xdr:colOff>50800</xdr:colOff>
      <xdr:row>78</xdr:row>
      <xdr:rowOff>22374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8023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79034</xdr:rowOff>
    </xdr:from>
    <xdr:to>
      <xdr:col>55</xdr:col>
      <xdr:colOff>50800</xdr:colOff>
      <xdr:row>78</xdr:row>
      <xdr:rowOff>9184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57461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5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16081</xdr:rowOff>
    </xdr:from>
    <xdr:to>
      <xdr:col>50</xdr:col>
      <xdr:colOff>165100</xdr:colOff>
      <xdr:row>77</xdr:row>
      <xdr:rowOff>117681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108808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165367</xdr:rowOff>
    </xdr:from>
    <xdr:to>
      <xdr:col>46</xdr:col>
      <xdr:colOff>38100</xdr:colOff>
      <xdr:row>78</xdr:row>
      <xdr:rowOff>95517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86644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127784</xdr:rowOff>
    </xdr:from>
    <xdr:to>
      <xdr:col>41</xdr:col>
      <xdr:colOff>101600</xdr:colOff>
      <xdr:row>78</xdr:row>
      <xdr:rowOff>57934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49061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143024</xdr:rowOff>
    </xdr:from>
    <xdr:to>
      <xdr:col>36</xdr:col>
      <xdr:colOff>165100</xdr:colOff>
      <xdr:row>78</xdr:row>
      <xdr:rowOff>73174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4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64301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3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93224</xdr:rowOff>
    </xdr:from>
    <xdr:to>
      <xdr:col>55</xdr:col>
      <xdr:colOff>0</xdr:colOff>
      <xdr:row>98</xdr:row>
      <xdr:rowOff>164171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95324"/>
          <a:ext cx="838200" cy="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138908</xdr:rowOff>
    </xdr:from>
    <xdr:to>
      <xdr:col>50</xdr:col>
      <xdr:colOff>114300</xdr:colOff>
      <xdr:row>98</xdr:row>
      <xdr:rowOff>164171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941008"/>
          <a:ext cx="889000" cy="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121255</xdr:rowOff>
    </xdr:from>
    <xdr:to>
      <xdr:col>45</xdr:col>
      <xdr:colOff>177800</xdr:colOff>
      <xdr:row>98</xdr:row>
      <xdr:rowOff>138908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923355"/>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104115</xdr:rowOff>
    </xdr:from>
    <xdr:to>
      <xdr:col>41</xdr:col>
      <xdr:colOff>50800</xdr:colOff>
      <xdr:row>98</xdr:row>
      <xdr:rowOff>121255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906215"/>
          <a:ext cx="889000" cy="1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42424</xdr:rowOff>
    </xdr:from>
    <xdr:to>
      <xdr:col>55</xdr:col>
      <xdr:colOff>50800</xdr:colOff>
      <xdr:row>98</xdr:row>
      <xdr:rowOff>144024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128801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113371</xdr:rowOff>
    </xdr:from>
    <xdr:to>
      <xdr:col>50</xdr:col>
      <xdr:colOff>165100</xdr:colOff>
      <xdr:row>99</xdr:row>
      <xdr:rowOff>43521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9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34648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70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88108</xdr:rowOff>
    </xdr:from>
    <xdr:to>
      <xdr:col>46</xdr:col>
      <xdr:colOff>38100</xdr:colOff>
      <xdr:row>99</xdr:row>
      <xdr:rowOff>18258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9385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70455</xdr:rowOff>
    </xdr:from>
    <xdr:to>
      <xdr:col>41</xdr:col>
      <xdr:colOff>101600</xdr:colOff>
      <xdr:row>99</xdr:row>
      <xdr:rowOff>605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163182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53315</xdr:rowOff>
    </xdr:from>
    <xdr:to>
      <xdr:col>36</xdr:col>
      <xdr:colOff>165100</xdr:colOff>
      <xdr:row>98</xdr:row>
      <xdr:rowOff>154915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146042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4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45360</xdr:rowOff>
    </xdr:from>
    <xdr:to>
      <xdr:col>85</xdr:col>
      <xdr:colOff>127000</xdr:colOff>
      <xdr:row>38</xdr:row>
      <xdr:rowOff>62078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60460"/>
          <a:ext cx="838200" cy="1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45360</xdr:rowOff>
    </xdr:from>
    <xdr:to>
      <xdr:col>81</xdr:col>
      <xdr:colOff>50800</xdr:colOff>
      <xdr:row>38</xdr:row>
      <xdr:rowOff>82106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60460"/>
          <a:ext cx="889000" cy="3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82106</xdr:rowOff>
    </xdr:from>
    <xdr:to>
      <xdr:col>76</xdr:col>
      <xdr:colOff>114300</xdr:colOff>
      <xdr:row>38</xdr:row>
      <xdr:rowOff>116902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97206"/>
          <a:ext cx="8890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116902</xdr:rowOff>
    </xdr:from>
    <xdr:to>
      <xdr:col>71</xdr:col>
      <xdr:colOff>177800</xdr:colOff>
      <xdr:row>38</xdr:row>
      <xdr:rowOff>127614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32002"/>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158874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11278</xdr:rowOff>
    </xdr:from>
    <xdr:to>
      <xdr:col>85</xdr:col>
      <xdr:colOff>177800</xdr:colOff>
      <xdr:row>38</xdr:row>
      <xdr:rowOff>112878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34154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7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166010</xdr:rowOff>
    </xdr:from>
    <xdr:to>
      <xdr:col>81</xdr:col>
      <xdr:colOff>101600</xdr:colOff>
      <xdr:row>38</xdr:row>
      <xdr:rowOff>96160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112687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8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31306</xdr:rowOff>
    </xdr:from>
    <xdr:to>
      <xdr:col>76</xdr:col>
      <xdr:colOff>165100</xdr:colOff>
      <xdr:row>38</xdr:row>
      <xdr:rowOff>132906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124033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66102</xdr:rowOff>
    </xdr:from>
    <xdr:to>
      <xdr:col>72</xdr:col>
      <xdr:colOff>38100</xdr:colOff>
      <xdr:row>38</xdr:row>
      <xdr:rowOff>167702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158829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76814</xdr:rowOff>
    </xdr:from>
    <xdr:to>
      <xdr:col>67</xdr:col>
      <xdr:colOff>101600</xdr:colOff>
      <xdr:row>39</xdr:row>
      <xdr:rowOff>6964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23491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8751</xdr:rowOff>
    </xdr:from>
    <xdr:to>
      <xdr:col>85</xdr:col>
      <xdr:colOff>127000</xdr:colOff>
      <xdr:row>58</xdr:row>
      <xdr:rowOff>18705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52851"/>
          <a:ext cx="8382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18705</xdr:rowOff>
    </xdr:from>
    <xdr:to>
      <xdr:col>81</xdr:col>
      <xdr:colOff>50800</xdr:colOff>
      <xdr:row>58</xdr:row>
      <xdr:rowOff>41346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62805"/>
          <a:ext cx="889000" cy="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41346</xdr:rowOff>
    </xdr:from>
    <xdr:to>
      <xdr:col>76</xdr:col>
      <xdr:colOff>114300</xdr:colOff>
      <xdr:row>58</xdr:row>
      <xdr:rowOff>85754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85446"/>
          <a:ext cx="889000" cy="4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63260</xdr:rowOff>
    </xdr:from>
    <xdr:to>
      <xdr:col>71</xdr:col>
      <xdr:colOff>177800</xdr:colOff>
      <xdr:row>58</xdr:row>
      <xdr:rowOff>85754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07360"/>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129401</xdr:rowOff>
    </xdr:from>
    <xdr:to>
      <xdr:col>85</xdr:col>
      <xdr:colOff>177800</xdr:colOff>
      <xdr:row>58</xdr:row>
      <xdr:rowOff>59551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44328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139355</xdr:rowOff>
    </xdr:from>
    <xdr:to>
      <xdr:col>81</xdr:col>
      <xdr:colOff>101600</xdr:colOff>
      <xdr:row>58</xdr:row>
      <xdr:rowOff>69505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60632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161996</xdr:rowOff>
    </xdr:from>
    <xdr:to>
      <xdr:col>76</xdr:col>
      <xdr:colOff>165100</xdr:colOff>
      <xdr:row>58</xdr:row>
      <xdr:rowOff>92146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83273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2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34954</xdr:rowOff>
    </xdr:from>
    <xdr:to>
      <xdr:col>72</xdr:col>
      <xdr:colOff>38100</xdr:colOff>
      <xdr:row>58</xdr:row>
      <xdr:rowOff>136554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7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127681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12460</xdr:rowOff>
    </xdr:from>
    <xdr:to>
      <xdr:col>67</xdr:col>
      <xdr:colOff>101600</xdr:colOff>
      <xdr:row>58</xdr:row>
      <xdr:rowOff>114060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105187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4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36105</xdr:rowOff>
    </xdr:from>
    <xdr:to>
      <xdr:col>85</xdr:col>
      <xdr:colOff>127000</xdr:colOff>
      <xdr:row>78</xdr:row>
      <xdr:rowOff>39404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09205"/>
          <a:ext cx="8382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6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39404</xdr:rowOff>
    </xdr:from>
    <xdr:to>
      <xdr:col>81</xdr:col>
      <xdr:colOff>50800</xdr:colOff>
      <xdr:row>78</xdr:row>
      <xdr:rowOff>120235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12504"/>
          <a:ext cx="889000" cy="8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120235</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93335"/>
          <a:ext cx="889000" cy="1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156755</xdr:rowOff>
    </xdr:from>
    <xdr:to>
      <xdr:col>85</xdr:col>
      <xdr:colOff>177800</xdr:colOff>
      <xdr:row>78</xdr:row>
      <xdr:rowOff>86905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116132</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160054</xdr:rowOff>
    </xdr:from>
    <xdr:to>
      <xdr:col>81</xdr:col>
      <xdr:colOff>101600</xdr:colOff>
      <xdr:row>78</xdr:row>
      <xdr:rowOff>90204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106731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69435</xdr:rowOff>
    </xdr:from>
    <xdr:to>
      <xdr:col>76</xdr:col>
      <xdr:colOff>165100</xdr:colOff>
      <xdr:row>78</xdr:row>
      <xdr:rowOff>171035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162162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160511</xdr:rowOff>
    </xdr:from>
    <xdr:to>
      <xdr:col>85</xdr:col>
      <xdr:colOff>127000</xdr:colOff>
      <xdr:row>97</xdr:row>
      <xdr:rowOff>169788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91161"/>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169788</xdr:rowOff>
    </xdr:from>
    <xdr:to>
      <xdr:col>81</xdr:col>
      <xdr:colOff>50800</xdr:colOff>
      <xdr:row>98</xdr:row>
      <xdr:rowOff>26619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00438"/>
          <a:ext cx="8890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97091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26619</xdr:rowOff>
    </xdr:from>
    <xdr:to>
      <xdr:col>76</xdr:col>
      <xdr:colOff>114300</xdr:colOff>
      <xdr:row>98</xdr:row>
      <xdr:rowOff>31454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28719"/>
          <a:ext cx="8890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115975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31454</xdr:rowOff>
    </xdr:from>
    <xdr:to>
      <xdr:col>71</xdr:col>
      <xdr:colOff>177800</xdr:colOff>
      <xdr:row>98</xdr:row>
      <xdr:rowOff>42343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33554"/>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134847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136231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109711</xdr:rowOff>
    </xdr:from>
    <xdr:to>
      <xdr:col>85</xdr:col>
      <xdr:colOff>177800</xdr:colOff>
      <xdr:row>98</xdr:row>
      <xdr:rowOff>39861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88138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118988</xdr:rowOff>
    </xdr:from>
    <xdr:to>
      <xdr:col>81</xdr:col>
      <xdr:colOff>101600</xdr:colOff>
      <xdr:row>98</xdr:row>
      <xdr:rowOff>49138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40265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147269</xdr:rowOff>
    </xdr:from>
    <xdr:to>
      <xdr:col>76</xdr:col>
      <xdr:colOff>165100</xdr:colOff>
      <xdr:row>98</xdr:row>
      <xdr:rowOff>77419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68546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152104</xdr:rowOff>
    </xdr:from>
    <xdr:to>
      <xdr:col>72</xdr:col>
      <xdr:colOff>38100</xdr:colOff>
      <xdr:row>98</xdr:row>
      <xdr:rowOff>82254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73381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162993</xdr:rowOff>
    </xdr:from>
    <xdr:to>
      <xdr:col>67</xdr:col>
      <xdr:colOff>101600</xdr:colOff>
      <xdr:row>98</xdr:row>
      <xdr:rowOff>93143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84270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ea"/>
              <a:ea typeface="+mn-ea"/>
              <a:cs typeface="+mn-cs"/>
            </a:rPr>
            <a:t>・議会費は、報酬や給与、職員手当等の人件費の増加により、昨年度より１，４２６円の増加となり、類似団体平均値よりコストが高くなった。</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土木費は６４，３９７円となり、昨年度より大きく増加している。これは下河原橋復旧関連事業（約３７００万円）を実施したためである。災害復旧費についても、道路橋りょう工事費の増が影響しており、土木費・災害復旧費については、来年度以降は減少していく予想である。</a:t>
          </a:r>
          <a:endParaRPr kumimoji="1" lang="en-US" altLang="ja-JP" sz="1200">
            <a:solidFill>
              <a:sysClr val="windowText" lastClr="000000"/>
            </a:solidFill>
            <a:effectLst/>
            <a:latin typeface="+mn-ea"/>
            <a:ea typeface="+mn-ea"/>
            <a:cs typeface="+mn-cs"/>
          </a:endParaRPr>
        </a:p>
        <a:p>
          <a:r>
            <a:rPr lang="ja-JP" altLang="en-US" sz="1200">
              <a:solidFill>
                <a:sysClr val="windowText" lastClr="000000"/>
              </a:solidFill>
              <a:effectLst/>
              <a:latin typeface="+mn-ea"/>
              <a:ea typeface="+mn-ea"/>
            </a:rPr>
            <a:t>・商工費は、昨年より１３，７６９円の減となっており、新型コロナウイルスの地方創生交付金の皆減によるものである。</a:t>
          </a:r>
          <a:endParaRPr lang="en-US" altLang="ja-JP" sz="120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・民生費は当村及び類似団体ともに継続して上昇している。高齢化が進むにつれ、今後も上昇が見込まれるため、適切なサービス提供のための財源確保に努める。</a:t>
          </a:r>
          <a:endParaRPr lang="ja-JP" altLang="ja-JP" sz="1200">
            <a:effectLst/>
            <a:latin typeface="+mn-ea"/>
            <a:ea typeface="+mn-ea"/>
          </a:endParaRPr>
        </a:p>
        <a:p>
          <a:r>
            <a:rPr kumimoji="1" lang="ja-JP" altLang="ja-JP" sz="1200">
              <a:solidFill>
                <a:srgbClr val="FF0000"/>
              </a:solidFill>
              <a:effectLst/>
              <a:latin typeface="+mn-ea"/>
              <a:ea typeface="+mn-ea"/>
              <a:cs typeface="+mn-cs"/>
            </a:rPr>
            <a:t>　</a:t>
          </a:r>
          <a:r>
            <a:rPr kumimoji="1" lang="ja-JP" altLang="en-US" sz="1200">
              <a:solidFill>
                <a:sysClr val="windowText" lastClr="000000"/>
              </a:solidFill>
              <a:effectLst/>
              <a:latin typeface="+mn-ea"/>
              <a:ea typeface="+mn-ea"/>
              <a:cs typeface="+mn-cs"/>
            </a:rPr>
            <a:t>住民一人当たりのコストは前年度よりも減少しているものの、民生費や衛生費、教育費は上昇が続いているため、</a:t>
          </a:r>
          <a:r>
            <a:rPr kumimoji="1" lang="ja-JP" altLang="ja-JP" sz="1200">
              <a:solidFill>
                <a:sysClr val="windowText" lastClr="000000"/>
              </a:solidFill>
              <a:effectLst/>
              <a:latin typeface="+mn-ea"/>
              <a:ea typeface="+mn-ea"/>
              <a:cs typeface="+mn-cs"/>
            </a:rPr>
            <a:t>今後も事業の効果や必要性を見極め、住民のニーズに沿った事業の実施に努める。</a:t>
          </a:r>
          <a:endParaRPr lang="ja-JP" altLang="ja-JP" sz="1600">
            <a:solidFill>
              <a:sysClr val="windowText" lastClr="000000"/>
            </a:solidFill>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財政調整基金については、適切な財源の確保と歳出の精査により、５，４００万円の積立となった。標準財政規模比は、標準財政規模が約１億５千万円増加し１６億４４００万円となったため比率は下がっている。</a:t>
          </a:r>
          <a:endParaRPr kumimoji="1" lang="en-US" altLang="ja-JP" sz="1200">
            <a:solidFill>
              <a:sysClr val="windowText" lastClr="000000"/>
            </a:solidFill>
            <a:effectLst/>
            <a:latin typeface="+mn-lt"/>
            <a:ea typeface="+mn-ea"/>
            <a:cs typeface="+mn-cs"/>
          </a:endParaRPr>
        </a:p>
        <a:p>
          <a:r>
            <a:rPr lang="ja-JP" altLang="en-US" sz="1200">
              <a:solidFill>
                <a:sysClr val="windowText" lastClr="000000"/>
              </a:solidFill>
              <a:effectLst/>
            </a:rPr>
            <a:t>　実質収支については、継続して１０％前後を保っている。実質単年度収支についても令和２年度から黒字収支となっている。財政調整基金については、今後も必要最低限の取崩しに努めていく。</a:t>
          </a:r>
          <a:endParaRPr lang="ja-JP" altLang="ja-JP" sz="12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連結実質赤字額については、平成１９年度以降、全会計において黒字となっており、主に一般会計の黒字が大きな要因である。基本的には、連結実質黒字は同水準を維持していくとみられる。</a:t>
          </a:r>
          <a:endParaRPr lang="ja-JP" altLang="ja-JP" sz="18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mn-ea"/>
              <a:ea typeface="+mn-ea"/>
            </a:rPr>
            <a:t>平成</a:t>
          </a:r>
          <a:r>
            <a:rPr kumimoji="1" lang="en-US" altLang="ja-JP" sz="1400">
              <a:latin typeface="+mn-ea"/>
              <a:ea typeface="+mn-ea"/>
            </a:rPr>
            <a:t>29</a:t>
          </a:r>
          <a:r>
            <a:rPr kumimoji="1" lang="ja-JP" altLang="en-US" sz="1400">
              <a:latin typeface="+mn-ea"/>
              <a:ea typeface="+mn-ea"/>
            </a:rPr>
            <a:t>年度、村道</a:t>
          </a:r>
          <a:r>
            <a:rPr kumimoji="1" lang="en-US" altLang="ja-JP" sz="1400">
              <a:latin typeface="+mn-ea"/>
              <a:ea typeface="+mn-ea"/>
            </a:rPr>
            <a:t>2417</a:t>
          </a:r>
          <a:r>
            <a:rPr kumimoji="1" lang="ja-JP" altLang="en-US" sz="1400">
              <a:latin typeface="+mn-ea"/>
              <a:ea typeface="+mn-ea"/>
            </a:rPr>
            <a:t>号</a:t>
          </a:r>
          <a:r>
            <a:rPr kumimoji="1" lang="en-US" altLang="ja-JP" sz="1400">
              <a:latin typeface="+mn-ea"/>
              <a:ea typeface="+mn-ea"/>
            </a:rPr>
            <a:t>(</a:t>
          </a:r>
          <a:r>
            <a:rPr kumimoji="1" lang="ja-JP" altLang="en-US" sz="1400">
              <a:latin typeface="+mn-ea"/>
              <a:ea typeface="+mn-ea"/>
            </a:rPr>
            <a:t>中ノ反</a:t>
          </a:r>
          <a:r>
            <a:rPr kumimoji="1" lang="en-US" altLang="ja-JP" sz="1400">
              <a:latin typeface="+mn-ea"/>
              <a:ea typeface="+mn-ea"/>
            </a:rPr>
            <a:t>)</a:t>
          </a:r>
          <a:r>
            <a:rPr kumimoji="1" lang="ja-JP" altLang="en-US" sz="1400">
              <a:latin typeface="+mn-ea"/>
              <a:ea typeface="+mn-ea"/>
            </a:rPr>
            <a:t>線道路改築事業</a:t>
          </a:r>
          <a:r>
            <a:rPr kumimoji="1" lang="en-US" altLang="ja-JP" sz="1400">
              <a:latin typeface="+mn-ea"/>
              <a:ea typeface="+mn-ea"/>
            </a:rPr>
            <a:t>(</a:t>
          </a:r>
          <a:r>
            <a:rPr kumimoji="1" lang="ja-JP" altLang="en-US" sz="1400">
              <a:latin typeface="+mn-ea"/>
              <a:ea typeface="+mn-ea"/>
            </a:rPr>
            <a:t>３工区</a:t>
          </a:r>
          <a:r>
            <a:rPr kumimoji="1" lang="en-US" altLang="ja-JP" sz="1400">
              <a:latin typeface="+mn-ea"/>
              <a:ea typeface="+mn-ea"/>
            </a:rPr>
            <a:t>)</a:t>
          </a:r>
          <a:r>
            <a:rPr kumimoji="1" lang="ja-JP" altLang="en-US" sz="1400">
              <a:latin typeface="+mn-ea"/>
              <a:ea typeface="+mn-ea"/>
            </a:rPr>
            <a:t>、槻川小学校防水改修事業、村道</a:t>
          </a:r>
          <a:r>
            <a:rPr kumimoji="1" lang="en-US" altLang="ja-JP" sz="1400">
              <a:latin typeface="+mn-ea"/>
              <a:ea typeface="+mn-ea"/>
            </a:rPr>
            <a:t>1-1</a:t>
          </a:r>
          <a:r>
            <a:rPr kumimoji="1" lang="ja-JP" altLang="en-US" sz="1400">
              <a:latin typeface="+mn-ea"/>
              <a:ea typeface="+mn-ea"/>
            </a:rPr>
            <a:t>号線陣川橋長寿命化事業の実施にあたり発行した過疎債及び平成</a:t>
          </a:r>
          <a:r>
            <a:rPr kumimoji="1" lang="en-US" altLang="ja-JP" sz="1400">
              <a:latin typeface="+mn-ea"/>
              <a:ea typeface="+mn-ea"/>
            </a:rPr>
            <a:t>30</a:t>
          </a:r>
          <a:r>
            <a:rPr kumimoji="1" lang="ja-JP" altLang="en-US" sz="1400">
              <a:latin typeface="+mn-ea"/>
              <a:ea typeface="+mn-ea"/>
            </a:rPr>
            <a:t>年度に借入れた臨時財政対策債の元金償還が開始になるため、全体では約</a:t>
          </a:r>
          <a:r>
            <a:rPr kumimoji="1" lang="en-US" altLang="ja-JP" sz="1400">
              <a:latin typeface="+mn-ea"/>
              <a:ea typeface="+mn-ea"/>
            </a:rPr>
            <a:t>600</a:t>
          </a:r>
          <a:r>
            <a:rPr kumimoji="1" lang="ja-JP" altLang="en-US" sz="1400">
              <a:latin typeface="+mn-ea"/>
              <a:ea typeface="+mn-ea"/>
            </a:rPr>
            <a:t>万円の増となった。</a:t>
          </a:r>
          <a:endParaRPr kumimoji="1" lang="en-US" altLang="ja-JP" sz="1400">
            <a:latin typeface="+mn-ea"/>
            <a:ea typeface="+mn-ea"/>
          </a:endParaRPr>
        </a:p>
        <a:p>
          <a:r>
            <a:rPr kumimoji="1" lang="ja-JP" altLang="en-US" sz="1400">
              <a:latin typeface="+mn-ea"/>
              <a:ea typeface="+mn-ea"/>
            </a:rPr>
            <a:t>　起債にあたっては交付税算入率の高い地方債を有効に活用することにより、実質公債比率の抑制に努めていく。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特記事項なし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 </a:t>
          </a:r>
          <a:r>
            <a:rPr kumimoji="1" lang="ja-JP" altLang="en-US" sz="1400">
              <a:latin typeface="+mn-ea"/>
              <a:ea typeface="+mn-ea"/>
            </a:rPr>
            <a:t>将来負担比率については、毎年充当可能財源等が将来負担額を上回っているため、負担率０を継続している。これは地方債の発行、基金の積立が計画的に行われていることによるものである。引き続き将来負担率０を継続していくように努める。</a:t>
          </a:r>
          <a:endParaRPr kumimoji="1" lang="en-US" altLang="ja-JP" sz="11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埼玉県東秩父村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lt"/>
              <a:ea typeface="+mn-ea"/>
              <a:cs typeface="+mn-cs"/>
            </a:rPr>
            <a:t>・</a:t>
          </a:r>
          <a:r>
            <a:rPr kumimoji="1" lang="ja-JP" altLang="ja-JP" sz="1400">
              <a:solidFill>
                <a:sysClr val="windowText" lastClr="000000"/>
              </a:solidFill>
              <a:effectLst/>
              <a:latin typeface="+mn-ea"/>
              <a:ea typeface="+mn-ea"/>
              <a:cs typeface="+mn-cs"/>
            </a:rPr>
            <a:t>令和</a:t>
          </a:r>
          <a:r>
            <a:rPr kumimoji="1" lang="ja-JP" altLang="en-US" sz="1400">
              <a:solidFill>
                <a:sysClr val="windowText" lastClr="000000"/>
              </a:solidFill>
              <a:effectLst/>
              <a:latin typeface="+mn-ea"/>
              <a:ea typeface="+mn-ea"/>
              <a:cs typeface="+mn-cs"/>
            </a:rPr>
            <a:t>３</a:t>
          </a:r>
          <a:r>
            <a:rPr kumimoji="1" lang="ja-JP" altLang="ja-JP" sz="1400">
              <a:solidFill>
                <a:sysClr val="windowText" lastClr="000000"/>
              </a:solidFill>
              <a:effectLst/>
              <a:latin typeface="+mn-ea"/>
              <a:ea typeface="+mn-ea"/>
              <a:cs typeface="+mn-cs"/>
            </a:rPr>
            <a:t>年度末の基金残高は、普通会計で</a:t>
          </a:r>
          <a:r>
            <a:rPr kumimoji="1" lang="ja-JP" altLang="en-US" sz="1400">
              <a:solidFill>
                <a:sysClr val="windowText" lastClr="000000"/>
              </a:solidFill>
              <a:effectLst/>
              <a:latin typeface="+mn-ea"/>
              <a:ea typeface="+mn-ea"/>
              <a:cs typeface="+mn-cs"/>
            </a:rPr>
            <a:t>１７</a:t>
          </a:r>
          <a:r>
            <a:rPr kumimoji="1" lang="ja-JP" altLang="ja-JP" sz="1400">
              <a:solidFill>
                <a:sysClr val="windowText" lastClr="000000"/>
              </a:solidFill>
              <a:effectLst/>
              <a:latin typeface="+mn-ea"/>
              <a:ea typeface="+mn-ea"/>
              <a:cs typeface="+mn-cs"/>
            </a:rPr>
            <a:t>億</a:t>
          </a:r>
          <a:r>
            <a:rPr kumimoji="1" lang="ja-JP" altLang="en-US" sz="1400">
              <a:solidFill>
                <a:sysClr val="windowText" lastClr="000000"/>
              </a:solidFill>
              <a:effectLst/>
              <a:latin typeface="+mn-ea"/>
              <a:ea typeface="+mn-ea"/>
              <a:cs typeface="+mn-cs"/>
            </a:rPr>
            <a:t>９２００</a:t>
          </a:r>
          <a:r>
            <a:rPr kumimoji="1" lang="ja-JP" altLang="ja-JP" sz="1400">
              <a:solidFill>
                <a:sysClr val="windowText" lastClr="000000"/>
              </a:solidFill>
              <a:effectLst/>
              <a:latin typeface="+mn-ea"/>
              <a:ea typeface="+mn-ea"/>
              <a:cs typeface="+mn-cs"/>
            </a:rPr>
            <a:t>万円となっており、前年度から</a:t>
          </a:r>
          <a:r>
            <a:rPr kumimoji="1" lang="ja-JP" altLang="en-US" sz="1400">
              <a:solidFill>
                <a:sysClr val="windowText" lastClr="000000"/>
              </a:solidFill>
              <a:effectLst/>
              <a:latin typeface="+mn-ea"/>
              <a:ea typeface="+mn-ea"/>
              <a:cs typeface="+mn-cs"/>
            </a:rPr>
            <a:t>１億９５００</a:t>
          </a:r>
          <a:r>
            <a:rPr kumimoji="1" lang="ja-JP" altLang="ja-JP" sz="1400">
              <a:solidFill>
                <a:sysClr val="windowText" lastClr="000000"/>
              </a:solidFill>
              <a:effectLst/>
              <a:latin typeface="+mn-ea"/>
              <a:ea typeface="+mn-ea"/>
              <a:cs typeface="+mn-cs"/>
            </a:rPr>
            <a:t>万円の</a:t>
          </a:r>
          <a:r>
            <a:rPr kumimoji="1" lang="ja-JP" altLang="en-US" sz="1400">
              <a:solidFill>
                <a:sysClr val="windowText" lastClr="000000"/>
              </a:solidFill>
              <a:effectLst/>
              <a:latin typeface="+mn-ea"/>
              <a:ea typeface="+mn-ea"/>
              <a:cs typeface="+mn-cs"/>
            </a:rPr>
            <a:t>増加</a:t>
          </a:r>
          <a:r>
            <a:rPr kumimoji="1" lang="ja-JP" altLang="ja-JP" sz="1400">
              <a:solidFill>
                <a:sysClr val="windowText" lastClr="000000"/>
              </a:solidFill>
              <a:effectLst/>
              <a:latin typeface="+mn-ea"/>
              <a:ea typeface="+mn-ea"/>
              <a:cs typeface="+mn-cs"/>
            </a:rPr>
            <a:t>となっている。</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・これは、財政調整基金が</a:t>
          </a:r>
          <a:r>
            <a:rPr kumimoji="1" lang="ja-JP" altLang="en-US" sz="1400">
              <a:solidFill>
                <a:sysClr val="windowText" lastClr="000000"/>
              </a:solidFill>
              <a:effectLst/>
              <a:latin typeface="+mn-ea"/>
              <a:ea typeface="+mn-ea"/>
              <a:cs typeface="+mn-cs"/>
            </a:rPr>
            <a:t>５４００万円増加</a:t>
          </a:r>
          <a:r>
            <a:rPr kumimoji="1" lang="ja-JP" altLang="ja-JP" sz="1400">
              <a:solidFill>
                <a:sysClr val="windowText" lastClr="000000"/>
              </a:solidFill>
              <a:effectLst/>
              <a:latin typeface="+mn-ea"/>
              <a:ea typeface="+mn-ea"/>
              <a:cs typeface="+mn-cs"/>
            </a:rPr>
            <a:t>し、</a:t>
          </a:r>
          <a:r>
            <a:rPr kumimoji="1" lang="ja-JP" altLang="en-US" sz="1400">
              <a:solidFill>
                <a:sysClr val="windowText" lastClr="000000"/>
              </a:solidFill>
              <a:effectLst/>
              <a:latin typeface="+mn-ea"/>
              <a:ea typeface="+mn-ea"/>
              <a:cs typeface="+mn-cs"/>
            </a:rPr>
            <a:t>その他特定目的基金が１億４１００万円増加したためである。</a:t>
          </a:r>
          <a:endParaRPr kumimoji="1" lang="en-US" altLang="ja-JP" sz="1400">
            <a:solidFill>
              <a:sysClr val="windowText" lastClr="000000"/>
            </a:solidFill>
            <a:effectLst/>
            <a:latin typeface="+mn-ea"/>
            <a:ea typeface="+mn-ea"/>
            <a:cs typeface="+mn-cs"/>
          </a:endParaRPr>
        </a:p>
        <a:p>
          <a:r>
            <a:rPr kumimoji="1" lang="ja-JP" altLang="en-US" sz="1400">
              <a:solidFill>
                <a:sysClr val="windowText" lastClr="000000"/>
              </a:solidFill>
              <a:effectLst/>
              <a:latin typeface="+mn-ea"/>
              <a:ea typeface="+mn-ea"/>
              <a:cs typeface="+mn-cs"/>
            </a:rPr>
            <a:t>・その他特定目的基金では役場庁舎建設基金に７５００万円、公共施設等整備基金に５０００万円の積立に加え、新規に学校教育基金を創設し積立を行ったことにより、増額となった。</a:t>
          </a:r>
          <a:endParaRPr kumimoji="1" lang="en-US" altLang="ja-JP" sz="1400">
            <a:solidFill>
              <a:sysClr val="windowText" lastClr="000000"/>
            </a:solidFill>
            <a:effectLst/>
            <a:latin typeface="+mn-ea"/>
            <a:ea typeface="+mn-ea"/>
            <a:cs typeface="+mn-cs"/>
          </a:endParaRPr>
        </a:p>
        <a:p>
          <a:endParaRPr kumimoji="1" lang="en-US" altLang="ja-JP" sz="1400">
            <a:solidFill>
              <a:sysClr val="windowText" lastClr="000000"/>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・庁舎建設を予定していること、また基金の使途明確化を図る観点から、特定目的基金に積み立てていくことを予定している。</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ea"/>
              <a:ea typeface="+mn-ea"/>
              <a:cs typeface="+mn-cs"/>
            </a:rPr>
            <a:t>・庁舎建設基金：東秩父村役場庁舎建設のため</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・公共施設等整備基金：東秩父村における社会資本充実のため</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・地域福祉基金：住民福祉の推進など、地域における保健福祉活動の振興を図るため</a:t>
          </a:r>
          <a:endParaRPr kumimoji="1" lang="en-US" altLang="ja-JP" sz="1400">
            <a:solidFill>
              <a:sysClr val="windowText" lastClr="000000"/>
            </a:solidFill>
            <a:effectLst/>
            <a:latin typeface="+mn-ea"/>
            <a:ea typeface="+mn-ea"/>
            <a:cs typeface="+mn-cs"/>
          </a:endParaRPr>
        </a:p>
        <a:p>
          <a:r>
            <a:rPr kumimoji="1" lang="ja-JP" altLang="en-US" sz="1400">
              <a:solidFill>
                <a:sysClr val="windowText" lastClr="000000"/>
              </a:solidFill>
              <a:effectLst/>
              <a:latin typeface="+mn-ea"/>
              <a:ea typeface="+mn-ea"/>
              <a:cs typeface="+mn-cs"/>
            </a:rPr>
            <a:t>・学校教育基金：</a:t>
          </a:r>
          <a:r>
            <a:rPr lang="ja-JP" altLang="ja-JP" sz="1400">
              <a:solidFill>
                <a:sysClr val="windowText" lastClr="000000"/>
              </a:solidFill>
              <a:effectLst/>
              <a:latin typeface="+mn-ea"/>
              <a:ea typeface="+mn-ea"/>
              <a:cs typeface="+mn-cs"/>
            </a:rPr>
            <a:t>児童生徒の教育の振興及び教育環境の充実を図るため</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・ふるさと水と土保全対策基金：土地改良施設等の地域資源の利活用を通して地域住民活動を促進し、地域における環境保全やコミュニティ活動の活性化を図るため</a:t>
          </a:r>
          <a:endParaRPr lang="ja-JP" altLang="ja-JP" sz="1800">
            <a:solidFill>
              <a:sysClr val="windowText" lastClr="000000"/>
            </a:solidFill>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・役場庁舎建設基金に</a:t>
          </a:r>
          <a:r>
            <a:rPr kumimoji="1" lang="en-US" altLang="ja-JP" sz="1300">
              <a:solidFill>
                <a:schemeClr val="dk1"/>
              </a:solidFill>
              <a:effectLst/>
              <a:latin typeface="+mn-ea"/>
              <a:ea typeface="+mn-ea"/>
              <a:cs typeface="+mn-cs"/>
            </a:rPr>
            <a:t>7,500</a:t>
          </a:r>
          <a:r>
            <a:rPr kumimoji="1" lang="ja-JP" altLang="en-US" sz="1300">
              <a:solidFill>
                <a:schemeClr val="dk1"/>
              </a:solidFill>
              <a:effectLst/>
              <a:latin typeface="+mn-ea"/>
              <a:ea typeface="+mn-ea"/>
              <a:cs typeface="+mn-cs"/>
            </a:rPr>
            <a:t>万円、公共施設等整備基金に</a:t>
          </a:r>
          <a:r>
            <a:rPr kumimoji="1" lang="en-US" altLang="ja-JP" sz="1300">
              <a:solidFill>
                <a:schemeClr val="dk1"/>
              </a:solidFill>
              <a:effectLst/>
              <a:latin typeface="+mn-ea"/>
              <a:ea typeface="+mn-ea"/>
              <a:cs typeface="+mn-cs"/>
            </a:rPr>
            <a:t>5,000</a:t>
          </a:r>
          <a:r>
            <a:rPr kumimoji="1" lang="ja-JP" altLang="en-US" sz="1300">
              <a:solidFill>
                <a:schemeClr val="dk1"/>
              </a:solidFill>
              <a:effectLst/>
              <a:latin typeface="+mn-ea"/>
              <a:ea typeface="+mn-ea"/>
              <a:cs typeface="+mn-cs"/>
            </a:rPr>
            <a:t>万円、学校教育基金に</a:t>
          </a:r>
          <a:r>
            <a:rPr kumimoji="1" lang="en-US" altLang="ja-JP" sz="1300">
              <a:solidFill>
                <a:schemeClr val="dk1"/>
              </a:solidFill>
              <a:effectLst/>
              <a:latin typeface="+mn-ea"/>
              <a:ea typeface="+mn-ea"/>
              <a:cs typeface="+mn-cs"/>
            </a:rPr>
            <a:t>1,500</a:t>
          </a:r>
          <a:r>
            <a:rPr kumimoji="1" lang="ja-JP" altLang="en-US" sz="1300">
              <a:solidFill>
                <a:schemeClr val="dk1"/>
              </a:solidFill>
              <a:effectLst/>
              <a:latin typeface="+mn-ea"/>
              <a:ea typeface="+mn-ea"/>
              <a:cs typeface="+mn-cs"/>
            </a:rPr>
            <a:t>万円、森林環境譲与税基金に</a:t>
          </a:r>
          <a:r>
            <a:rPr kumimoji="1" lang="en-US" altLang="ja-JP" sz="1300">
              <a:solidFill>
                <a:schemeClr val="dk1"/>
              </a:solidFill>
              <a:effectLst/>
              <a:latin typeface="+mn-ea"/>
              <a:ea typeface="+mn-ea"/>
              <a:cs typeface="+mn-cs"/>
            </a:rPr>
            <a:t>100</a:t>
          </a:r>
          <a:r>
            <a:rPr kumimoji="1" lang="ja-JP" altLang="en-US" sz="1300">
              <a:solidFill>
                <a:schemeClr val="dk1"/>
              </a:solidFill>
              <a:effectLst/>
              <a:latin typeface="+mn-ea"/>
              <a:ea typeface="+mn-ea"/>
              <a:cs typeface="+mn-cs"/>
            </a:rPr>
            <a:t>万円の積立による増加となっている。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令和７年度に予定する新庁舎建設のため、庁舎建設基金と公共施設等整備基金に優先的に積み立てを行うこととしている。</a:t>
          </a:r>
          <a:endParaRPr lang="ja-JP" altLang="ja-JP" sz="1800">
            <a:solidFill>
              <a:sysClr val="windowText" lastClr="000000"/>
            </a:solidFill>
            <a:effectLst/>
            <a:latin typeface="+mn-ea"/>
            <a:ea typeface="+mn-ea"/>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lt"/>
              <a:ea typeface="+mn-ea"/>
              <a:cs typeface="+mn-cs"/>
            </a:rPr>
            <a:t>・</a:t>
          </a:r>
          <a:r>
            <a:rPr kumimoji="1" lang="ja-JP" altLang="ja-JP" sz="1400">
              <a:solidFill>
                <a:sysClr val="windowText" lastClr="000000"/>
              </a:solidFill>
              <a:effectLst/>
              <a:latin typeface="+mn-ea"/>
              <a:ea typeface="+mn-ea"/>
              <a:cs typeface="+mn-cs"/>
            </a:rPr>
            <a:t>令和</a:t>
          </a:r>
          <a:r>
            <a:rPr kumimoji="1" lang="ja-JP" altLang="en-US" sz="1400">
              <a:solidFill>
                <a:sysClr val="windowText" lastClr="000000"/>
              </a:solidFill>
              <a:effectLst/>
              <a:latin typeface="+mn-ea"/>
              <a:ea typeface="+mn-ea"/>
              <a:cs typeface="+mn-cs"/>
            </a:rPr>
            <a:t>３</a:t>
          </a:r>
          <a:r>
            <a:rPr kumimoji="1" lang="ja-JP" altLang="ja-JP" sz="1400">
              <a:solidFill>
                <a:sysClr val="windowText" lastClr="000000"/>
              </a:solidFill>
              <a:effectLst/>
              <a:latin typeface="+mn-ea"/>
              <a:ea typeface="+mn-ea"/>
              <a:cs typeface="+mn-cs"/>
            </a:rPr>
            <a:t>年度末の基金残高は、約</a:t>
          </a:r>
          <a:r>
            <a:rPr kumimoji="1" lang="ja-JP" altLang="en-US" sz="1400">
              <a:solidFill>
                <a:sysClr val="windowText" lastClr="000000"/>
              </a:solidFill>
              <a:effectLst/>
              <a:latin typeface="+mn-ea"/>
              <a:ea typeface="+mn-ea"/>
              <a:cs typeface="+mn-cs"/>
            </a:rPr>
            <a:t>１０</a:t>
          </a:r>
          <a:r>
            <a:rPr kumimoji="1" lang="ja-JP" altLang="ja-JP" sz="1400">
              <a:solidFill>
                <a:sysClr val="windowText" lastClr="000000"/>
              </a:solidFill>
              <a:effectLst/>
              <a:latin typeface="+mn-ea"/>
              <a:ea typeface="+mn-ea"/>
              <a:cs typeface="+mn-cs"/>
            </a:rPr>
            <a:t>億</a:t>
          </a:r>
          <a:r>
            <a:rPr kumimoji="1" lang="ja-JP" altLang="en-US" sz="1400">
              <a:solidFill>
                <a:sysClr val="windowText" lastClr="000000"/>
              </a:solidFill>
              <a:effectLst/>
              <a:latin typeface="+mn-ea"/>
              <a:ea typeface="+mn-ea"/>
              <a:cs typeface="+mn-cs"/>
            </a:rPr>
            <a:t>４７００</a:t>
          </a:r>
          <a:r>
            <a:rPr kumimoji="1" lang="ja-JP" altLang="ja-JP" sz="1400">
              <a:solidFill>
                <a:sysClr val="windowText" lastClr="000000"/>
              </a:solidFill>
              <a:effectLst/>
              <a:latin typeface="+mn-ea"/>
              <a:ea typeface="+mn-ea"/>
              <a:cs typeface="+mn-cs"/>
            </a:rPr>
            <a:t>万円となっており、前年度から</a:t>
          </a:r>
          <a:r>
            <a:rPr kumimoji="1" lang="ja-JP" altLang="en-US" sz="1400">
              <a:solidFill>
                <a:sysClr val="windowText" lastClr="000000"/>
              </a:solidFill>
              <a:effectLst/>
              <a:latin typeface="+mn-ea"/>
              <a:ea typeface="+mn-ea"/>
              <a:cs typeface="+mn-cs"/>
            </a:rPr>
            <a:t>５４００</a:t>
          </a:r>
          <a:r>
            <a:rPr kumimoji="1" lang="ja-JP" altLang="ja-JP" sz="1400">
              <a:solidFill>
                <a:sysClr val="windowText" lastClr="000000"/>
              </a:solidFill>
              <a:effectLst/>
              <a:latin typeface="+mn-ea"/>
              <a:ea typeface="+mn-ea"/>
              <a:cs typeface="+mn-cs"/>
            </a:rPr>
            <a:t>万円</a:t>
          </a:r>
          <a:r>
            <a:rPr kumimoji="1" lang="ja-JP" altLang="en-US" sz="1400">
              <a:solidFill>
                <a:sysClr val="windowText" lastClr="000000"/>
              </a:solidFill>
              <a:effectLst/>
              <a:latin typeface="+mn-ea"/>
              <a:ea typeface="+mn-ea"/>
              <a:cs typeface="+mn-cs"/>
            </a:rPr>
            <a:t>増加</a:t>
          </a:r>
          <a:r>
            <a:rPr kumimoji="1" lang="ja-JP" altLang="ja-JP" sz="1400">
              <a:solidFill>
                <a:sysClr val="windowText" lastClr="000000"/>
              </a:solidFill>
              <a:effectLst/>
              <a:latin typeface="+mn-ea"/>
              <a:ea typeface="+mn-ea"/>
              <a:cs typeface="+mn-cs"/>
            </a:rPr>
            <a:t>している。</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２億２３００</a:t>
          </a:r>
          <a:r>
            <a:rPr kumimoji="1" lang="ja-JP" altLang="ja-JP" sz="1400">
              <a:solidFill>
                <a:sysClr val="windowText" lastClr="000000"/>
              </a:solidFill>
              <a:effectLst/>
              <a:latin typeface="+mn-ea"/>
              <a:ea typeface="+mn-ea"/>
              <a:cs typeface="+mn-cs"/>
            </a:rPr>
            <a:t>万円を取崩し、</a:t>
          </a:r>
          <a:r>
            <a:rPr kumimoji="1" lang="ja-JP" altLang="en-US" sz="1400">
              <a:solidFill>
                <a:sysClr val="windowText" lastClr="000000"/>
              </a:solidFill>
              <a:effectLst/>
              <a:latin typeface="+mn-ea"/>
              <a:ea typeface="+mn-ea"/>
              <a:cs typeface="+mn-cs"/>
            </a:rPr>
            <a:t>２億７７００</a:t>
          </a:r>
          <a:r>
            <a:rPr kumimoji="1" lang="ja-JP" altLang="ja-JP" sz="1400">
              <a:solidFill>
                <a:sysClr val="windowText" lastClr="000000"/>
              </a:solidFill>
              <a:effectLst/>
              <a:latin typeface="+mn-ea"/>
              <a:ea typeface="+mn-ea"/>
              <a:cs typeface="+mn-cs"/>
            </a:rPr>
            <a:t>万円を積み立てたため、</a:t>
          </a:r>
          <a:r>
            <a:rPr kumimoji="1" lang="ja-JP" altLang="en-US" sz="1400">
              <a:solidFill>
                <a:sysClr val="windowText" lastClr="000000"/>
              </a:solidFill>
              <a:effectLst/>
              <a:latin typeface="+mn-ea"/>
              <a:ea typeface="+mn-ea"/>
              <a:cs typeface="+mn-cs"/>
            </a:rPr>
            <a:t>約５４００</a:t>
          </a:r>
          <a:r>
            <a:rPr kumimoji="1" lang="ja-JP" altLang="ja-JP" sz="1400">
              <a:solidFill>
                <a:sysClr val="windowText" lastClr="000000"/>
              </a:solidFill>
              <a:effectLst/>
              <a:latin typeface="+mn-ea"/>
              <a:ea typeface="+mn-ea"/>
              <a:cs typeface="+mn-cs"/>
            </a:rPr>
            <a:t>万円の</a:t>
          </a:r>
          <a:r>
            <a:rPr kumimoji="1" lang="ja-JP" altLang="en-US" sz="1400">
              <a:solidFill>
                <a:sysClr val="windowText" lastClr="000000"/>
              </a:solidFill>
              <a:effectLst/>
              <a:latin typeface="+mn-ea"/>
              <a:ea typeface="+mn-ea"/>
              <a:cs typeface="+mn-cs"/>
            </a:rPr>
            <a:t>増額</a:t>
          </a:r>
          <a:r>
            <a:rPr kumimoji="1" lang="ja-JP" altLang="ja-JP" sz="1400">
              <a:solidFill>
                <a:sysClr val="windowText" lastClr="000000"/>
              </a:solidFill>
              <a:effectLst/>
              <a:latin typeface="+mn-ea"/>
              <a:ea typeface="+mn-ea"/>
              <a:cs typeface="+mn-cs"/>
            </a:rPr>
            <a:t>となった。</a:t>
          </a:r>
          <a:endParaRPr lang="ja-JP" altLang="ja-JP" sz="1800">
            <a:solidFill>
              <a:sysClr val="windowText" lastClr="000000"/>
            </a:solidFill>
            <a:effectLst/>
            <a:latin typeface="+mn-ea"/>
            <a:ea typeface="+mn-ea"/>
          </a:endParaRPr>
        </a:p>
        <a:p>
          <a:endParaRPr kumimoji="1" lang="en-US" altLang="ja-JP" sz="1300">
            <a:solidFill>
              <a:srgbClr val="FF0000"/>
            </a:solidFill>
            <a:effectLst/>
            <a:latin typeface="+mn-ea"/>
            <a:ea typeface="+mn-ea"/>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ea"/>
              <a:ea typeface="+mn-ea"/>
              <a:cs typeface="+mn-cs"/>
            </a:rPr>
            <a:t>・近年の見通しがつきにくい景気状況や、大規模災害など不測の事態に備えるため、今後も１０億円程度の基金積立てを継続していく。</a:t>
          </a:r>
          <a:endParaRPr lang="ja-JP" altLang="ja-JP" sz="1800">
            <a:solidFill>
              <a:sysClr val="windowText" lastClr="000000"/>
            </a:solidFill>
            <a:effectLst/>
            <a:latin typeface="+mn-ea"/>
            <a:ea typeface="+mn-ea"/>
          </a:endParaRPr>
        </a:p>
        <a:p>
          <a:endParaRPr kumimoji="1" lang="en-US" altLang="ja-JP" sz="1300">
            <a:solidFill>
              <a:sysClr val="windowText" lastClr="000000"/>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ja-JP" sz="1400">
              <a:solidFill>
                <a:sysClr val="windowText" lastClr="000000"/>
              </a:solidFill>
              <a:effectLst/>
              <a:latin typeface="+mn-ea"/>
              <a:ea typeface="+mn-ea"/>
              <a:cs typeface="+mn-cs"/>
            </a:rPr>
            <a:t>大幅な増減なし</a:t>
          </a:r>
          <a:endParaRPr lang="ja-JP" altLang="ja-JP" sz="1800">
            <a:solidFill>
              <a:sysClr val="windowText" lastClr="000000"/>
            </a:solidFill>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ea"/>
              <a:ea typeface="+mn-ea"/>
              <a:cs typeface="+mn-cs"/>
            </a:rPr>
            <a:t>・地方債の償還等を踏まえて、積み立てを行っていくこととしているが、その他特定目的基金の積立てを</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　優先としているため、減債基金においては、現状を維持していくよう努めることとしている。</a:t>
          </a:r>
          <a:endParaRPr kumimoji="1" lang="en-US" altLang="ja-JP" sz="16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38" zoomScale="85" zoomScaleNormal="85" workbookViewId="0">
      <selection activeCell="AO41" sqref="AO41:BC4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7" t="s">
        <v>80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x14ac:dyDescent="0.2">
      <c r="B2" s="179" t="s">
        <v>81</v>
      </c>
      <c r="C2" s="179"/>
      <c r="D2" s="180"/>
    </row>
    <row r="3" spans="1:119" ht="18.75" customHeight="1" thickBot="1" x14ac:dyDescent="0.2">
      <c r="A3" s="178"/>
      <c r="B3" s="378" t="s">
        <v>82</v>
      </c>
      <c r="C3" s="379"/>
      <c r="D3" s="379"/>
      <c r="E3" s="380"/>
      <c r="F3" s="380"/>
      <c r="G3" s="380"/>
      <c r="H3" s="380"/>
      <c r="I3" s="380"/>
      <c r="J3" s="380"/>
      <c r="K3" s="380"/>
      <c r="L3" s="380" t="s">
        <v>83</v>
      </c>
      <c r="M3" s="380"/>
      <c r="N3" s="380"/>
      <c r="O3" s="380"/>
      <c r="P3" s="380"/>
      <c r="Q3" s="380"/>
      <c r="R3" s="387"/>
      <c r="S3" s="387"/>
      <c r="T3" s="387"/>
      <c r="U3" s="387"/>
      <c r="V3" s="388"/>
      <c r="W3" s="362" t="s">
        <v>84</v>
      </c>
      <c r="X3" s="363"/>
      <c r="Y3" s="363"/>
      <c r="Z3" s="363"/>
      <c r="AA3" s="363"/>
      <c r="AB3" s="379"/>
      <c r="AC3" s="387" t="s">
        <v>85</v>
      </c>
      <c r="AD3" s="363"/>
      <c r="AE3" s="363"/>
      <c r="AF3" s="363"/>
      <c r="AG3" s="363"/>
      <c r="AH3" s="363"/>
      <c r="AI3" s="363"/>
      <c r="AJ3" s="363"/>
      <c r="AK3" s="363"/>
      <c r="AL3" s="364"/>
      <c r="AM3" s="362" t="s">
        <v>86</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87</v>
      </c>
      <c r="BO3" s="363"/>
      <c r="BP3" s="363"/>
      <c r="BQ3" s="363"/>
      <c r="BR3" s="363"/>
      <c r="BS3" s="363"/>
      <c r="BT3" s="363"/>
      <c r="BU3" s="364"/>
      <c r="BV3" s="362" t="s">
        <v>88</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89</v>
      </c>
      <c r="CU3" s="363"/>
      <c r="CV3" s="363"/>
      <c r="CW3" s="363"/>
      <c r="CX3" s="363"/>
      <c r="CY3" s="363"/>
      <c r="CZ3" s="363"/>
      <c r="DA3" s="364"/>
      <c r="DB3" s="362" t="s">
        <v>90</v>
      </c>
      <c r="DC3" s="363"/>
      <c r="DD3" s="363"/>
      <c r="DE3" s="363"/>
      <c r="DF3" s="363"/>
      <c r="DG3" s="363"/>
      <c r="DH3" s="363"/>
      <c r="DI3" s="364"/>
    </row>
    <row r="4" spans="1:119" ht="18.75" customHeight="1" x14ac:dyDescent="0.15">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91</v>
      </c>
      <c r="AZ4" s="366"/>
      <c r="BA4" s="366"/>
      <c r="BB4" s="366"/>
      <c r="BC4" s="366"/>
      <c r="BD4" s="366"/>
      <c r="BE4" s="366"/>
      <c r="BF4" s="366"/>
      <c r="BG4" s="366"/>
      <c r="BH4" s="366"/>
      <c r="BI4" s="366"/>
      <c r="BJ4" s="366"/>
      <c r="BK4" s="366"/>
      <c r="BL4" s="366"/>
      <c r="BM4" s="367"/>
      <c r="BN4" s="368">
        <v>2869893</v>
      </c>
      <c r="BO4" s="369"/>
      <c r="BP4" s="369"/>
      <c r="BQ4" s="369"/>
      <c r="BR4" s="369"/>
      <c r="BS4" s="369"/>
      <c r="BT4" s="369"/>
      <c r="BU4" s="370"/>
      <c r="BV4" s="368">
        <v>3011131</v>
      </c>
      <c r="BW4" s="369"/>
      <c r="BX4" s="369"/>
      <c r="BY4" s="369"/>
      <c r="BZ4" s="369"/>
      <c r="CA4" s="369"/>
      <c r="CB4" s="369"/>
      <c r="CC4" s="370"/>
      <c r="CD4" s="371" t="s">
        <v>92</v>
      </c>
      <c r="CE4" s="372"/>
      <c r="CF4" s="372"/>
      <c r="CG4" s="372"/>
      <c r="CH4" s="372"/>
      <c r="CI4" s="372"/>
      <c r="CJ4" s="372"/>
      <c r="CK4" s="372"/>
      <c r="CL4" s="372"/>
      <c r="CM4" s="372"/>
      <c r="CN4" s="372"/>
      <c r="CO4" s="372"/>
      <c r="CP4" s="372"/>
      <c r="CQ4" s="372"/>
      <c r="CR4" s="372"/>
      <c r="CS4" s="373"/>
      <c r="CT4" s="374">
        <v>11.6</v>
      </c>
      <c r="CU4" s="375"/>
      <c r="CV4" s="375"/>
      <c r="CW4" s="375"/>
      <c r="CX4" s="375"/>
      <c r="CY4" s="375"/>
      <c r="CZ4" s="375"/>
      <c r="DA4" s="376"/>
      <c r="DB4" s="374">
        <v>13.3</v>
      </c>
      <c r="DC4" s="375"/>
      <c r="DD4" s="375"/>
      <c r="DE4" s="375"/>
      <c r="DF4" s="375"/>
      <c r="DG4" s="375"/>
      <c r="DH4" s="375"/>
      <c r="DI4" s="376"/>
    </row>
    <row r="5" spans="1:119" ht="18.75" customHeight="1" x14ac:dyDescent="0.15">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93</v>
      </c>
      <c r="AN5" s="435"/>
      <c r="AO5" s="435"/>
      <c r="AP5" s="435"/>
      <c r="AQ5" s="435"/>
      <c r="AR5" s="435"/>
      <c r="AS5" s="435"/>
      <c r="AT5" s="436"/>
      <c r="AU5" s="437" t="s">
        <v>94</v>
      </c>
      <c r="AV5" s="438"/>
      <c r="AW5" s="438"/>
      <c r="AX5" s="438"/>
      <c r="AY5" s="439" t="s">
        <v>95</v>
      </c>
      <c r="AZ5" s="440"/>
      <c r="BA5" s="440"/>
      <c r="BB5" s="440"/>
      <c r="BC5" s="440"/>
      <c r="BD5" s="440"/>
      <c r="BE5" s="440"/>
      <c r="BF5" s="440"/>
      <c r="BG5" s="440"/>
      <c r="BH5" s="440"/>
      <c r="BI5" s="440"/>
      <c r="BJ5" s="440"/>
      <c r="BK5" s="440"/>
      <c r="BL5" s="440"/>
      <c r="BM5" s="441"/>
      <c r="BN5" s="405">
        <v>2631143</v>
      </c>
      <c r="BO5" s="406"/>
      <c r="BP5" s="406"/>
      <c r="BQ5" s="406"/>
      <c r="BR5" s="406"/>
      <c r="BS5" s="406"/>
      <c r="BT5" s="406"/>
      <c r="BU5" s="407"/>
      <c r="BV5" s="405">
        <v>2735849</v>
      </c>
      <c r="BW5" s="406"/>
      <c r="BX5" s="406"/>
      <c r="BY5" s="406"/>
      <c r="BZ5" s="406"/>
      <c r="CA5" s="406"/>
      <c r="CB5" s="406"/>
      <c r="CC5" s="407"/>
      <c r="CD5" s="408" t="s">
        <v>96</v>
      </c>
      <c r="CE5" s="409"/>
      <c r="CF5" s="409"/>
      <c r="CG5" s="409"/>
      <c r="CH5" s="409"/>
      <c r="CI5" s="409"/>
      <c r="CJ5" s="409"/>
      <c r="CK5" s="409"/>
      <c r="CL5" s="409"/>
      <c r="CM5" s="409"/>
      <c r="CN5" s="409"/>
      <c r="CO5" s="409"/>
      <c r="CP5" s="409"/>
      <c r="CQ5" s="409"/>
      <c r="CR5" s="409"/>
      <c r="CS5" s="410"/>
      <c r="CT5" s="402">
        <v>77.099999999999994</v>
      </c>
      <c r="CU5" s="403"/>
      <c r="CV5" s="403"/>
      <c r="CW5" s="403"/>
      <c r="CX5" s="403"/>
      <c r="CY5" s="403"/>
      <c r="CZ5" s="403"/>
      <c r="DA5" s="404"/>
      <c r="DB5" s="402">
        <v>86.5</v>
      </c>
      <c r="DC5" s="403"/>
      <c r="DD5" s="403"/>
      <c r="DE5" s="403"/>
      <c r="DF5" s="403"/>
      <c r="DG5" s="403"/>
      <c r="DH5" s="403"/>
      <c r="DI5" s="404"/>
    </row>
    <row r="6" spans="1:119" ht="18.75" customHeight="1" x14ac:dyDescent="0.15">
      <c r="A6" s="178"/>
      <c r="B6" s="411" t="s">
        <v>97</v>
      </c>
      <c r="C6" s="412"/>
      <c r="D6" s="412"/>
      <c r="E6" s="413"/>
      <c r="F6" s="413"/>
      <c r="G6" s="413"/>
      <c r="H6" s="413"/>
      <c r="I6" s="413"/>
      <c r="J6" s="413"/>
      <c r="K6" s="413"/>
      <c r="L6" s="413" t="s">
        <v>98</v>
      </c>
      <c r="M6" s="413"/>
      <c r="N6" s="413"/>
      <c r="O6" s="413"/>
      <c r="P6" s="413"/>
      <c r="Q6" s="413"/>
      <c r="R6" s="417"/>
      <c r="S6" s="417"/>
      <c r="T6" s="417"/>
      <c r="U6" s="417"/>
      <c r="V6" s="418"/>
      <c r="W6" s="421" t="s">
        <v>99</v>
      </c>
      <c r="X6" s="422"/>
      <c r="Y6" s="422"/>
      <c r="Z6" s="422"/>
      <c r="AA6" s="422"/>
      <c r="AB6" s="412"/>
      <c r="AC6" s="425" t="s">
        <v>100</v>
      </c>
      <c r="AD6" s="426"/>
      <c r="AE6" s="426"/>
      <c r="AF6" s="426"/>
      <c r="AG6" s="426"/>
      <c r="AH6" s="426"/>
      <c r="AI6" s="426"/>
      <c r="AJ6" s="426"/>
      <c r="AK6" s="426"/>
      <c r="AL6" s="427"/>
      <c r="AM6" s="434" t="s">
        <v>101</v>
      </c>
      <c r="AN6" s="435"/>
      <c r="AO6" s="435"/>
      <c r="AP6" s="435"/>
      <c r="AQ6" s="435"/>
      <c r="AR6" s="435"/>
      <c r="AS6" s="435"/>
      <c r="AT6" s="436"/>
      <c r="AU6" s="437" t="s">
        <v>94</v>
      </c>
      <c r="AV6" s="438"/>
      <c r="AW6" s="438"/>
      <c r="AX6" s="438"/>
      <c r="AY6" s="439" t="s">
        <v>102</v>
      </c>
      <c r="AZ6" s="440"/>
      <c r="BA6" s="440"/>
      <c r="BB6" s="440"/>
      <c r="BC6" s="440"/>
      <c r="BD6" s="440"/>
      <c r="BE6" s="440"/>
      <c r="BF6" s="440"/>
      <c r="BG6" s="440"/>
      <c r="BH6" s="440"/>
      <c r="BI6" s="440"/>
      <c r="BJ6" s="440"/>
      <c r="BK6" s="440"/>
      <c r="BL6" s="440"/>
      <c r="BM6" s="441"/>
      <c r="BN6" s="405">
        <v>238750</v>
      </c>
      <c r="BO6" s="406"/>
      <c r="BP6" s="406"/>
      <c r="BQ6" s="406"/>
      <c r="BR6" s="406"/>
      <c r="BS6" s="406"/>
      <c r="BT6" s="406"/>
      <c r="BU6" s="407"/>
      <c r="BV6" s="405">
        <v>275282</v>
      </c>
      <c r="BW6" s="406"/>
      <c r="BX6" s="406"/>
      <c r="BY6" s="406"/>
      <c r="BZ6" s="406"/>
      <c r="CA6" s="406"/>
      <c r="CB6" s="406"/>
      <c r="CC6" s="407"/>
      <c r="CD6" s="408" t="s">
        <v>103</v>
      </c>
      <c r="CE6" s="409"/>
      <c r="CF6" s="409"/>
      <c r="CG6" s="409"/>
      <c r="CH6" s="409"/>
      <c r="CI6" s="409"/>
      <c r="CJ6" s="409"/>
      <c r="CK6" s="409"/>
      <c r="CL6" s="409"/>
      <c r="CM6" s="409"/>
      <c r="CN6" s="409"/>
      <c r="CO6" s="409"/>
      <c r="CP6" s="409"/>
      <c r="CQ6" s="409"/>
      <c r="CR6" s="409"/>
      <c r="CS6" s="410"/>
      <c r="CT6" s="442">
        <v>79.7</v>
      </c>
      <c r="CU6" s="443"/>
      <c r="CV6" s="443"/>
      <c r="CW6" s="443"/>
      <c r="CX6" s="443"/>
      <c r="CY6" s="443"/>
      <c r="CZ6" s="443"/>
      <c r="DA6" s="444"/>
      <c r="DB6" s="442">
        <v>88.9</v>
      </c>
      <c r="DC6" s="443"/>
      <c r="DD6" s="443"/>
      <c r="DE6" s="443"/>
      <c r="DF6" s="443"/>
      <c r="DG6" s="443"/>
      <c r="DH6" s="443"/>
      <c r="DI6" s="444"/>
    </row>
    <row r="7" spans="1:119" ht="18.75" customHeight="1" x14ac:dyDescent="0.15">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104</v>
      </c>
      <c r="AN7" s="435"/>
      <c r="AO7" s="435"/>
      <c r="AP7" s="435"/>
      <c r="AQ7" s="435"/>
      <c r="AR7" s="435"/>
      <c r="AS7" s="435"/>
      <c r="AT7" s="436"/>
      <c r="AU7" s="437" t="s">
        <v>94</v>
      </c>
      <c r="AV7" s="438"/>
      <c r="AW7" s="438"/>
      <c r="AX7" s="438"/>
      <c r="AY7" s="439" t="s">
        <v>105</v>
      </c>
      <c r="AZ7" s="440"/>
      <c r="BA7" s="440"/>
      <c r="BB7" s="440"/>
      <c r="BC7" s="440"/>
      <c r="BD7" s="440"/>
      <c r="BE7" s="440"/>
      <c r="BF7" s="440"/>
      <c r="BG7" s="440"/>
      <c r="BH7" s="440"/>
      <c r="BI7" s="440"/>
      <c r="BJ7" s="440"/>
      <c r="BK7" s="440"/>
      <c r="BL7" s="440"/>
      <c r="BM7" s="441"/>
      <c r="BN7" s="405">
        <v>48847</v>
      </c>
      <c r="BO7" s="406"/>
      <c r="BP7" s="406"/>
      <c r="BQ7" s="406"/>
      <c r="BR7" s="406"/>
      <c r="BS7" s="406"/>
      <c r="BT7" s="406"/>
      <c r="BU7" s="407"/>
      <c r="BV7" s="405">
        <v>76180</v>
      </c>
      <c r="BW7" s="406"/>
      <c r="BX7" s="406"/>
      <c r="BY7" s="406"/>
      <c r="BZ7" s="406"/>
      <c r="CA7" s="406"/>
      <c r="CB7" s="406"/>
      <c r="CC7" s="407"/>
      <c r="CD7" s="408" t="s">
        <v>106</v>
      </c>
      <c r="CE7" s="409"/>
      <c r="CF7" s="409"/>
      <c r="CG7" s="409"/>
      <c r="CH7" s="409"/>
      <c r="CI7" s="409"/>
      <c r="CJ7" s="409"/>
      <c r="CK7" s="409"/>
      <c r="CL7" s="409"/>
      <c r="CM7" s="409"/>
      <c r="CN7" s="409"/>
      <c r="CO7" s="409"/>
      <c r="CP7" s="409"/>
      <c r="CQ7" s="409"/>
      <c r="CR7" s="409"/>
      <c r="CS7" s="410"/>
      <c r="CT7" s="405">
        <v>1644000</v>
      </c>
      <c r="CU7" s="406"/>
      <c r="CV7" s="406"/>
      <c r="CW7" s="406"/>
      <c r="CX7" s="406"/>
      <c r="CY7" s="406"/>
      <c r="CZ7" s="406"/>
      <c r="DA7" s="407"/>
      <c r="DB7" s="405">
        <v>1493955</v>
      </c>
      <c r="DC7" s="406"/>
      <c r="DD7" s="406"/>
      <c r="DE7" s="406"/>
      <c r="DF7" s="406"/>
      <c r="DG7" s="406"/>
      <c r="DH7" s="406"/>
      <c r="DI7" s="407"/>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107</v>
      </c>
      <c r="AN8" s="435"/>
      <c r="AO8" s="435"/>
      <c r="AP8" s="435"/>
      <c r="AQ8" s="435"/>
      <c r="AR8" s="435"/>
      <c r="AS8" s="435"/>
      <c r="AT8" s="436"/>
      <c r="AU8" s="437" t="s">
        <v>94</v>
      </c>
      <c r="AV8" s="438"/>
      <c r="AW8" s="438"/>
      <c r="AX8" s="438"/>
      <c r="AY8" s="439" t="s">
        <v>108</v>
      </c>
      <c r="AZ8" s="440"/>
      <c r="BA8" s="440"/>
      <c r="BB8" s="440"/>
      <c r="BC8" s="440"/>
      <c r="BD8" s="440"/>
      <c r="BE8" s="440"/>
      <c r="BF8" s="440"/>
      <c r="BG8" s="440"/>
      <c r="BH8" s="440"/>
      <c r="BI8" s="440"/>
      <c r="BJ8" s="440"/>
      <c r="BK8" s="440"/>
      <c r="BL8" s="440"/>
      <c r="BM8" s="441"/>
      <c r="BN8" s="405">
        <v>189903</v>
      </c>
      <c r="BO8" s="406"/>
      <c r="BP8" s="406"/>
      <c r="BQ8" s="406"/>
      <c r="BR8" s="406"/>
      <c r="BS8" s="406"/>
      <c r="BT8" s="406"/>
      <c r="BU8" s="407"/>
      <c r="BV8" s="405">
        <v>199102</v>
      </c>
      <c r="BW8" s="406"/>
      <c r="BX8" s="406"/>
      <c r="BY8" s="406"/>
      <c r="BZ8" s="406"/>
      <c r="CA8" s="406"/>
      <c r="CB8" s="406"/>
      <c r="CC8" s="407"/>
      <c r="CD8" s="408" t="s">
        <v>109</v>
      </c>
      <c r="CE8" s="409"/>
      <c r="CF8" s="409"/>
      <c r="CG8" s="409"/>
      <c r="CH8" s="409"/>
      <c r="CI8" s="409"/>
      <c r="CJ8" s="409"/>
      <c r="CK8" s="409"/>
      <c r="CL8" s="409"/>
      <c r="CM8" s="409"/>
      <c r="CN8" s="409"/>
      <c r="CO8" s="409"/>
      <c r="CP8" s="409"/>
      <c r="CQ8" s="409"/>
      <c r="CR8" s="409"/>
      <c r="CS8" s="410"/>
      <c r="CT8" s="445">
        <v>0.2</v>
      </c>
      <c r="CU8" s="446"/>
      <c r="CV8" s="446"/>
      <c r="CW8" s="446"/>
      <c r="CX8" s="446"/>
      <c r="CY8" s="446"/>
      <c r="CZ8" s="446"/>
      <c r="DA8" s="447"/>
      <c r="DB8" s="445">
        <v>0.21</v>
      </c>
      <c r="DC8" s="446"/>
      <c r="DD8" s="446"/>
      <c r="DE8" s="446"/>
      <c r="DF8" s="446"/>
      <c r="DG8" s="446"/>
      <c r="DH8" s="446"/>
      <c r="DI8" s="447"/>
    </row>
    <row r="9" spans="1:119" ht="18.75" customHeight="1" thickBot="1" x14ac:dyDescent="0.2">
      <c r="A9" s="178"/>
      <c r="B9" s="399" t="s">
        <v>110</v>
      </c>
      <c r="C9" s="400"/>
      <c r="D9" s="400"/>
      <c r="E9" s="400"/>
      <c r="F9" s="400"/>
      <c r="G9" s="400"/>
      <c r="H9" s="400"/>
      <c r="I9" s="400"/>
      <c r="J9" s="400"/>
      <c r="K9" s="448"/>
      <c r="L9" s="449" t="s">
        <v>111</v>
      </c>
      <c r="M9" s="450"/>
      <c r="N9" s="450"/>
      <c r="O9" s="450"/>
      <c r="P9" s="450"/>
      <c r="Q9" s="451"/>
      <c r="R9" s="452">
        <v>2709</v>
      </c>
      <c r="S9" s="453"/>
      <c r="T9" s="453"/>
      <c r="U9" s="453"/>
      <c r="V9" s="454"/>
      <c r="W9" s="362" t="s">
        <v>112</v>
      </c>
      <c r="X9" s="363"/>
      <c r="Y9" s="363"/>
      <c r="Z9" s="363"/>
      <c r="AA9" s="363"/>
      <c r="AB9" s="363"/>
      <c r="AC9" s="363"/>
      <c r="AD9" s="363"/>
      <c r="AE9" s="363"/>
      <c r="AF9" s="363"/>
      <c r="AG9" s="363"/>
      <c r="AH9" s="363"/>
      <c r="AI9" s="363"/>
      <c r="AJ9" s="363"/>
      <c r="AK9" s="363"/>
      <c r="AL9" s="364"/>
      <c r="AM9" s="434" t="s">
        <v>113</v>
      </c>
      <c r="AN9" s="435"/>
      <c r="AO9" s="435"/>
      <c r="AP9" s="435"/>
      <c r="AQ9" s="435"/>
      <c r="AR9" s="435"/>
      <c r="AS9" s="435"/>
      <c r="AT9" s="436"/>
      <c r="AU9" s="437" t="s">
        <v>94</v>
      </c>
      <c r="AV9" s="438"/>
      <c r="AW9" s="438"/>
      <c r="AX9" s="438"/>
      <c r="AY9" s="439" t="s">
        <v>114</v>
      </c>
      <c r="AZ9" s="440"/>
      <c r="BA9" s="440"/>
      <c r="BB9" s="440"/>
      <c r="BC9" s="440"/>
      <c r="BD9" s="440"/>
      <c r="BE9" s="440"/>
      <c r="BF9" s="440"/>
      <c r="BG9" s="440"/>
      <c r="BH9" s="440"/>
      <c r="BI9" s="440"/>
      <c r="BJ9" s="440"/>
      <c r="BK9" s="440"/>
      <c r="BL9" s="440"/>
      <c r="BM9" s="441"/>
      <c r="BN9" s="405">
        <v>-9199</v>
      </c>
      <c r="BO9" s="406"/>
      <c r="BP9" s="406"/>
      <c r="BQ9" s="406"/>
      <c r="BR9" s="406"/>
      <c r="BS9" s="406"/>
      <c r="BT9" s="406"/>
      <c r="BU9" s="407"/>
      <c r="BV9" s="405">
        <v>24978</v>
      </c>
      <c r="BW9" s="406"/>
      <c r="BX9" s="406"/>
      <c r="BY9" s="406"/>
      <c r="BZ9" s="406"/>
      <c r="CA9" s="406"/>
      <c r="CB9" s="406"/>
      <c r="CC9" s="407"/>
      <c r="CD9" s="408" t="s">
        <v>115</v>
      </c>
      <c r="CE9" s="409"/>
      <c r="CF9" s="409"/>
      <c r="CG9" s="409"/>
      <c r="CH9" s="409"/>
      <c r="CI9" s="409"/>
      <c r="CJ9" s="409"/>
      <c r="CK9" s="409"/>
      <c r="CL9" s="409"/>
      <c r="CM9" s="409"/>
      <c r="CN9" s="409"/>
      <c r="CO9" s="409"/>
      <c r="CP9" s="409"/>
      <c r="CQ9" s="409"/>
      <c r="CR9" s="409"/>
      <c r="CS9" s="410"/>
      <c r="CT9" s="402">
        <v>7.4</v>
      </c>
      <c r="CU9" s="403"/>
      <c r="CV9" s="403"/>
      <c r="CW9" s="403"/>
      <c r="CX9" s="403"/>
      <c r="CY9" s="403"/>
      <c r="CZ9" s="403"/>
      <c r="DA9" s="404"/>
      <c r="DB9" s="402">
        <v>7.6</v>
      </c>
      <c r="DC9" s="403"/>
      <c r="DD9" s="403"/>
      <c r="DE9" s="403"/>
      <c r="DF9" s="403"/>
      <c r="DG9" s="403"/>
      <c r="DH9" s="403"/>
      <c r="DI9" s="404"/>
    </row>
    <row r="10" spans="1:119" ht="18.75" customHeight="1" thickBot="1" x14ac:dyDescent="0.2">
      <c r="A10" s="178"/>
      <c r="B10" s="399"/>
      <c r="C10" s="400"/>
      <c r="D10" s="400"/>
      <c r="E10" s="400"/>
      <c r="F10" s="400"/>
      <c r="G10" s="400"/>
      <c r="H10" s="400"/>
      <c r="I10" s="400"/>
      <c r="J10" s="400"/>
      <c r="K10" s="448"/>
      <c r="L10" s="455" t="s">
        <v>116</v>
      </c>
      <c r="M10" s="435"/>
      <c r="N10" s="435"/>
      <c r="O10" s="435"/>
      <c r="P10" s="435"/>
      <c r="Q10" s="436"/>
      <c r="R10" s="456">
        <v>2915</v>
      </c>
      <c r="S10" s="457"/>
      <c r="T10" s="457"/>
      <c r="U10" s="457"/>
      <c r="V10" s="458"/>
      <c r="W10" s="393"/>
      <c r="X10" s="394"/>
      <c r="Y10" s="394"/>
      <c r="Z10" s="394"/>
      <c r="AA10" s="394"/>
      <c r="AB10" s="394"/>
      <c r="AC10" s="394"/>
      <c r="AD10" s="394"/>
      <c r="AE10" s="394"/>
      <c r="AF10" s="394"/>
      <c r="AG10" s="394"/>
      <c r="AH10" s="394"/>
      <c r="AI10" s="394"/>
      <c r="AJ10" s="394"/>
      <c r="AK10" s="394"/>
      <c r="AL10" s="397"/>
      <c r="AM10" s="434" t="s">
        <v>117</v>
      </c>
      <c r="AN10" s="435"/>
      <c r="AO10" s="435"/>
      <c r="AP10" s="435"/>
      <c r="AQ10" s="435"/>
      <c r="AR10" s="435"/>
      <c r="AS10" s="435"/>
      <c r="AT10" s="436"/>
      <c r="AU10" s="437" t="s">
        <v>118</v>
      </c>
      <c r="AV10" s="438"/>
      <c r="AW10" s="438"/>
      <c r="AX10" s="438"/>
      <c r="AY10" s="439" t="s">
        <v>119</v>
      </c>
      <c r="AZ10" s="440"/>
      <c r="BA10" s="440"/>
      <c r="BB10" s="440"/>
      <c r="BC10" s="440"/>
      <c r="BD10" s="440"/>
      <c r="BE10" s="440"/>
      <c r="BF10" s="440"/>
      <c r="BG10" s="440"/>
      <c r="BH10" s="440"/>
      <c r="BI10" s="440"/>
      <c r="BJ10" s="440"/>
      <c r="BK10" s="440"/>
      <c r="BL10" s="440"/>
      <c r="BM10" s="441"/>
      <c r="BN10" s="405">
        <v>277022</v>
      </c>
      <c r="BO10" s="406"/>
      <c r="BP10" s="406"/>
      <c r="BQ10" s="406"/>
      <c r="BR10" s="406"/>
      <c r="BS10" s="406"/>
      <c r="BT10" s="406"/>
      <c r="BU10" s="407"/>
      <c r="BV10" s="405">
        <v>263100</v>
      </c>
      <c r="BW10" s="406"/>
      <c r="BX10" s="406"/>
      <c r="BY10" s="406"/>
      <c r="BZ10" s="406"/>
      <c r="CA10" s="406"/>
      <c r="CB10" s="406"/>
      <c r="CC10" s="407"/>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9"/>
      <c r="C11" s="400"/>
      <c r="D11" s="400"/>
      <c r="E11" s="400"/>
      <c r="F11" s="400"/>
      <c r="G11" s="400"/>
      <c r="H11" s="400"/>
      <c r="I11" s="400"/>
      <c r="J11" s="400"/>
      <c r="K11" s="448"/>
      <c r="L11" s="459" t="s">
        <v>121</v>
      </c>
      <c r="M11" s="460"/>
      <c r="N11" s="460"/>
      <c r="O11" s="460"/>
      <c r="P11" s="460"/>
      <c r="Q11" s="461"/>
      <c r="R11" s="462" t="s">
        <v>122</v>
      </c>
      <c r="S11" s="463"/>
      <c r="T11" s="463"/>
      <c r="U11" s="463"/>
      <c r="V11" s="464"/>
      <c r="W11" s="393"/>
      <c r="X11" s="394"/>
      <c r="Y11" s="394"/>
      <c r="Z11" s="394"/>
      <c r="AA11" s="394"/>
      <c r="AB11" s="394"/>
      <c r="AC11" s="394"/>
      <c r="AD11" s="394"/>
      <c r="AE11" s="394"/>
      <c r="AF11" s="394"/>
      <c r="AG11" s="394"/>
      <c r="AH11" s="394"/>
      <c r="AI11" s="394"/>
      <c r="AJ11" s="394"/>
      <c r="AK11" s="394"/>
      <c r="AL11" s="397"/>
      <c r="AM11" s="434" t="s">
        <v>123</v>
      </c>
      <c r="AN11" s="435"/>
      <c r="AO11" s="435"/>
      <c r="AP11" s="435"/>
      <c r="AQ11" s="435"/>
      <c r="AR11" s="435"/>
      <c r="AS11" s="435"/>
      <c r="AT11" s="436"/>
      <c r="AU11" s="437" t="s">
        <v>94</v>
      </c>
      <c r="AV11" s="438"/>
      <c r="AW11" s="438"/>
      <c r="AX11" s="438"/>
      <c r="AY11" s="439" t="s">
        <v>124</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125</v>
      </c>
      <c r="CE11" s="409"/>
      <c r="CF11" s="409"/>
      <c r="CG11" s="409"/>
      <c r="CH11" s="409"/>
      <c r="CI11" s="409"/>
      <c r="CJ11" s="409"/>
      <c r="CK11" s="409"/>
      <c r="CL11" s="409"/>
      <c r="CM11" s="409"/>
      <c r="CN11" s="409"/>
      <c r="CO11" s="409"/>
      <c r="CP11" s="409"/>
      <c r="CQ11" s="409"/>
      <c r="CR11" s="409"/>
      <c r="CS11" s="410"/>
      <c r="CT11" s="445" t="s">
        <v>126</v>
      </c>
      <c r="CU11" s="446"/>
      <c r="CV11" s="446"/>
      <c r="CW11" s="446"/>
      <c r="CX11" s="446"/>
      <c r="CY11" s="446"/>
      <c r="CZ11" s="446"/>
      <c r="DA11" s="447"/>
      <c r="DB11" s="445" t="s">
        <v>127</v>
      </c>
      <c r="DC11" s="446"/>
      <c r="DD11" s="446"/>
      <c r="DE11" s="446"/>
      <c r="DF11" s="446"/>
      <c r="DG11" s="446"/>
      <c r="DH11" s="446"/>
      <c r="DI11" s="447"/>
    </row>
    <row r="12" spans="1:119" ht="18.75" customHeight="1" x14ac:dyDescent="0.15">
      <c r="A12" s="178"/>
      <c r="B12" s="465" t="s">
        <v>128</v>
      </c>
      <c r="C12" s="466"/>
      <c r="D12" s="466"/>
      <c r="E12" s="466"/>
      <c r="F12" s="466"/>
      <c r="G12" s="466"/>
      <c r="H12" s="466"/>
      <c r="I12" s="466"/>
      <c r="J12" s="466"/>
      <c r="K12" s="467"/>
      <c r="L12" s="474" t="s">
        <v>129</v>
      </c>
      <c r="M12" s="475"/>
      <c r="N12" s="475"/>
      <c r="O12" s="475"/>
      <c r="P12" s="475"/>
      <c r="Q12" s="476"/>
      <c r="R12" s="477">
        <v>2635</v>
      </c>
      <c r="S12" s="478"/>
      <c r="T12" s="478"/>
      <c r="U12" s="478"/>
      <c r="V12" s="479"/>
      <c r="W12" s="480" t="s">
        <v>1</v>
      </c>
      <c r="X12" s="438"/>
      <c r="Y12" s="438"/>
      <c r="Z12" s="438"/>
      <c r="AA12" s="438"/>
      <c r="AB12" s="481"/>
      <c r="AC12" s="482" t="s">
        <v>130</v>
      </c>
      <c r="AD12" s="483"/>
      <c r="AE12" s="483"/>
      <c r="AF12" s="483"/>
      <c r="AG12" s="484"/>
      <c r="AH12" s="482" t="s">
        <v>131</v>
      </c>
      <c r="AI12" s="483"/>
      <c r="AJ12" s="483"/>
      <c r="AK12" s="483"/>
      <c r="AL12" s="485"/>
      <c r="AM12" s="434" t="s">
        <v>132</v>
      </c>
      <c r="AN12" s="435"/>
      <c r="AO12" s="435"/>
      <c r="AP12" s="435"/>
      <c r="AQ12" s="435"/>
      <c r="AR12" s="435"/>
      <c r="AS12" s="435"/>
      <c r="AT12" s="436"/>
      <c r="AU12" s="437" t="s">
        <v>94</v>
      </c>
      <c r="AV12" s="438"/>
      <c r="AW12" s="438"/>
      <c r="AX12" s="438"/>
      <c r="AY12" s="439" t="s">
        <v>133</v>
      </c>
      <c r="AZ12" s="440"/>
      <c r="BA12" s="440"/>
      <c r="BB12" s="440"/>
      <c r="BC12" s="440"/>
      <c r="BD12" s="440"/>
      <c r="BE12" s="440"/>
      <c r="BF12" s="440"/>
      <c r="BG12" s="440"/>
      <c r="BH12" s="440"/>
      <c r="BI12" s="440"/>
      <c r="BJ12" s="440"/>
      <c r="BK12" s="440"/>
      <c r="BL12" s="440"/>
      <c r="BM12" s="441"/>
      <c r="BN12" s="405">
        <v>223000</v>
      </c>
      <c r="BO12" s="406"/>
      <c r="BP12" s="406"/>
      <c r="BQ12" s="406"/>
      <c r="BR12" s="406"/>
      <c r="BS12" s="406"/>
      <c r="BT12" s="406"/>
      <c r="BU12" s="407"/>
      <c r="BV12" s="405">
        <v>270000</v>
      </c>
      <c r="BW12" s="406"/>
      <c r="BX12" s="406"/>
      <c r="BY12" s="406"/>
      <c r="BZ12" s="406"/>
      <c r="CA12" s="406"/>
      <c r="CB12" s="406"/>
      <c r="CC12" s="407"/>
      <c r="CD12" s="408" t="s">
        <v>134</v>
      </c>
      <c r="CE12" s="409"/>
      <c r="CF12" s="409"/>
      <c r="CG12" s="409"/>
      <c r="CH12" s="409"/>
      <c r="CI12" s="409"/>
      <c r="CJ12" s="409"/>
      <c r="CK12" s="409"/>
      <c r="CL12" s="409"/>
      <c r="CM12" s="409"/>
      <c r="CN12" s="409"/>
      <c r="CO12" s="409"/>
      <c r="CP12" s="409"/>
      <c r="CQ12" s="409"/>
      <c r="CR12" s="409"/>
      <c r="CS12" s="410"/>
      <c r="CT12" s="445" t="s">
        <v>127</v>
      </c>
      <c r="CU12" s="446"/>
      <c r="CV12" s="446"/>
      <c r="CW12" s="446"/>
      <c r="CX12" s="446"/>
      <c r="CY12" s="446"/>
      <c r="CZ12" s="446"/>
      <c r="DA12" s="447"/>
      <c r="DB12" s="445" t="s">
        <v>127</v>
      </c>
      <c r="DC12" s="446"/>
      <c r="DD12" s="446"/>
      <c r="DE12" s="446"/>
      <c r="DF12" s="446"/>
      <c r="DG12" s="446"/>
      <c r="DH12" s="446"/>
      <c r="DI12" s="447"/>
    </row>
    <row r="13" spans="1:119" ht="18.75" customHeight="1" x14ac:dyDescent="0.15">
      <c r="A13" s="178"/>
      <c r="B13" s="468"/>
      <c r="C13" s="469"/>
      <c r="D13" s="469"/>
      <c r="E13" s="469"/>
      <c r="F13" s="469"/>
      <c r="G13" s="469"/>
      <c r="H13" s="469"/>
      <c r="I13" s="469"/>
      <c r="J13" s="469"/>
      <c r="K13" s="470"/>
      <c r="L13" s="187"/>
      <c r="M13" s="496" t="s">
        <v>135</v>
      </c>
      <c r="N13" s="497"/>
      <c r="O13" s="497"/>
      <c r="P13" s="497"/>
      <c r="Q13" s="498"/>
      <c r="R13" s="489">
        <v>2624</v>
      </c>
      <c r="S13" s="490"/>
      <c r="T13" s="490"/>
      <c r="U13" s="490"/>
      <c r="V13" s="491"/>
      <c r="W13" s="421" t="s">
        <v>136</v>
      </c>
      <c r="X13" s="422"/>
      <c r="Y13" s="422"/>
      <c r="Z13" s="422"/>
      <c r="AA13" s="422"/>
      <c r="AB13" s="412"/>
      <c r="AC13" s="456">
        <v>71</v>
      </c>
      <c r="AD13" s="457"/>
      <c r="AE13" s="457"/>
      <c r="AF13" s="457"/>
      <c r="AG13" s="499"/>
      <c r="AH13" s="456">
        <v>77</v>
      </c>
      <c r="AI13" s="457"/>
      <c r="AJ13" s="457"/>
      <c r="AK13" s="457"/>
      <c r="AL13" s="458"/>
      <c r="AM13" s="434" t="s">
        <v>137</v>
      </c>
      <c r="AN13" s="435"/>
      <c r="AO13" s="435"/>
      <c r="AP13" s="435"/>
      <c r="AQ13" s="435"/>
      <c r="AR13" s="435"/>
      <c r="AS13" s="435"/>
      <c r="AT13" s="436"/>
      <c r="AU13" s="437" t="s">
        <v>138</v>
      </c>
      <c r="AV13" s="438"/>
      <c r="AW13" s="438"/>
      <c r="AX13" s="438"/>
      <c r="AY13" s="439" t="s">
        <v>139</v>
      </c>
      <c r="AZ13" s="440"/>
      <c r="BA13" s="440"/>
      <c r="BB13" s="440"/>
      <c r="BC13" s="440"/>
      <c r="BD13" s="440"/>
      <c r="BE13" s="440"/>
      <c r="BF13" s="440"/>
      <c r="BG13" s="440"/>
      <c r="BH13" s="440"/>
      <c r="BI13" s="440"/>
      <c r="BJ13" s="440"/>
      <c r="BK13" s="440"/>
      <c r="BL13" s="440"/>
      <c r="BM13" s="441"/>
      <c r="BN13" s="405">
        <v>44823</v>
      </c>
      <c r="BO13" s="406"/>
      <c r="BP13" s="406"/>
      <c r="BQ13" s="406"/>
      <c r="BR13" s="406"/>
      <c r="BS13" s="406"/>
      <c r="BT13" s="406"/>
      <c r="BU13" s="407"/>
      <c r="BV13" s="405">
        <v>18078</v>
      </c>
      <c r="BW13" s="406"/>
      <c r="BX13" s="406"/>
      <c r="BY13" s="406"/>
      <c r="BZ13" s="406"/>
      <c r="CA13" s="406"/>
      <c r="CB13" s="406"/>
      <c r="CC13" s="407"/>
      <c r="CD13" s="408" t="s">
        <v>140</v>
      </c>
      <c r="CE13" s="409"/>
      <c r="CF13" s="409"/>
      <c r="CG13" s="409"/>
      <c r="CH13" s="409"/>
      <c r="CI13" s="409"/>
      <c r="CJ13" s="409"/>
      <c r="CK13" s="409"/>
      <c r="CL13" s="409"/>
      <c r="CM13" s="409"/>
      <c r="CN13" s="409"/>
      <c r="CO13" s="409"/>
      <c r="CP13" s="409"/>
      <c r="CQ13" s="409"/>
      <c r="CR13" s="409"/>
      <c r="CS13" s="410"/>
      <c r="CT13" s="402">
        <v>2</v>
      </c>
      <c r="CU13" s="403"/>
      <c r="CV13" s="403"/>
      <c r="CW13" s="403"/>
      <c r="CX13" s="403"/>
      <c r="CY13" s="403"/>
      <c r="CZ13" s="403"/>
      <c r="DA13" s="404"/>
      <c r="DB13" s="402">
        <v>1.7</v>
      </c>
      <c r="DC13" s="403"/>
      <c r="DD13" s="403"/>
      <c r="DE13" s="403"/>
      <c r="DF13" s="403"/>
      <c r="DG13" s="403"/>
      <c r="DH13" s="403"/>
      <c r="DI13" s="404"/>
    </row>
    <row r="14" spans="1:119" ht="18.75" customHeight="1" thickBot="1" x14ac:dyDescent="0.2">
      <c r="A14" s="178"/>
      <c r="B14" s="468"/>
      <c r="C14" s="469"/>
      <c r="D14" s="469"/>
      <c r="E14" s="469"/>
      <c r="F14" s="469"/>
      <c r="G14" s="469"/>
      <c r="H14" s="469"/>
      <c r="I14" s="469"/>
      <c r="J14" s="469"/>
      <c r="K14" s="470"/>
      <c r="L14" s="486" t="s">
        <v>141</v>
      </c>
      <c r="M14" s="487"/>
      <c r="N14" s="487"/>
      <c r="O14" s="487"/>
      <c r="P14" s="487"/>
      <c r="Q14" s="488"/>
      <c r="R14" s="489">
        <v>2711</v>
      </c>
      <c r="S14" s="490"/>
      <c r="T14" s="490"/>
      <c r="U14" s="490"/>
      <c r="V14" s="491"/>
      <c r="W14" s="395"/>
      <c r="X14" s="396"/>
      <c r="Y14" s="396"/>
      <c r="Z14" s="396"/>
      <c r="AA14" s="396"/>
      <c r="AB14" s="385"/>
      <c r="AC14" s="492">
        <v>5.8</v>
      </c>
      <c r="AD14" s="493"/>
      <c r="AE14" s="493"/>
      <c r="AF14" s="493"/>
      <c r="AG14" s="494"/>
      <c r="AH14" s="492">
        <v>5.9</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142</v>
      </c>
      <c r="CE14" s="501"/>
      <c r="CF14" s="501"/>
      <c r="CG14" s="501"/>
      <c r="CH14" s="501"/>
      <c r="CI14" s="501"/>
      <c r="CJ14" s="501"/>
      <c r="CK14" s="501"/>
      <c r="CL14" s="501"/>
      <c r="CM14" s="501"/>
      <c r="CN14" s="501"/>
      <c r="CO14" s="501"/>
      <c r="CP14" s="501"/>
      <c r="CQ14" s="501"/>
      <c r="CR14" s="501"/>
      <c r="CS14" s="502"/>
      <c r="CT14" s="503" t="s">
        <v>127</v>
      </c>
      <c r="CU14" s="504"/>
      <c r="CV14" s="504"/>
      <c r="CW14" s="504"/>
      <c r="CX14" s="504"/>
      <c r="CY14" s="504"/>
      <c r="CZ14" s="504"/>
      <c r="DA14" s="505"/>
      <c r="DB14" s="503" t="s">
        <v>127</v>
      </c>
      <c r="DC14" s="504"/>
      <c r="DD14" s="504"/>
      <c r="DE14" s="504"/>
      <c r="DF14" s="504"/>
      <c r="DG14" s="504"/>
      <c r="DH14" s="504"/>
      <c r="DI14" s="505"/>
    </row>
    <row r="15" spans="1:119" ht="18.75" customHeight="1" x14ac:dyDescent="0.15">
      <c r="A15" s="178"/>
      <c r="B15" s="468"/>
      <c r="C15" s="469"/>
      <c r="D15" s="469"/>
      <c r="E15" s="469"/>
      <c r="F15" s="469"/>
      <c r="G15" s="469"/>
      <c r="H15" s="469"/>
      <c r="I15" s="469"/>
      <c r="J15" s="469"/>
      <c r="K15" s="470"/>
      <c r="L15" s="187"/>
      <c r="M15" s="496" t="s">
        <v>143</v>
      </c>
      <c r="N15" s="497"/>
      <c r="O15" s="497"/>
      <c r="P15" s="497"/>
      <c r="Q15" s="498"/>
      <c r="R15" s="489">
        <v>2701</v>
      </c>
      <c r="S15" s="490"/>
      <c r="T15" s="490"/>
      <c r="U15" s="490"/>
      <c r="V15" s="491"/>
      <c r="W15" s="421" t="s">
        <v>144</v>
      </c>
      <c r="X15" s="422"/>
      <c r="Y15" s="422"/>
      <c r="Z15" s="422"/>
      <c r="AA15" s="422"/>
      <c r="AB15" s="412"/>
      <c r="AC15" s="456">
        <v>423</v>
      </c>
      <c r="AD15" s="457"/>
      <c r="AE15" s="457"/>
      <c r="AF15" s="457"/>
      <c r="AG15" s="499"/>
      <c r="AH15" s="456">
        <v>470</v>
      </c>
      <c r="AI15" s="457"/>
      <c r="AJ15" s="457"/>
      <c r="AK15" s="457"/>
      <c r="AL15" s="458"/>
      <c r="AM15" s="434"/>
      <c r="AN15" s="435"/>
      <c r="AO15" s="435"/>
      <c r="AP15" s="435"/>
      <c r="AQ15" s="435"/>
      <c r="AR15" s="435"/>
      <c r="AS15" s="435"/>
      <c r="AT15" s="436"/>
      <c r="AU15" s="437"/>
      <c r="AV15" s="438"/>
      <c r="AW15" s="438"/>
      <c r="AX15" s="438"/>
      <c r="AY15" s="365" t="s">
        <v>145</v>
      </c>
      <c r="AZ15" s="366"/>
      <c r="BA15" s="366"/>
      <c r="BB15" s="366"/>
      <c r="BC15" s="366"/>
      <c r="BD15" s="366"/>
      <c r="BE15" s="366"/>
      <c r="BF15" s="366"/>
      <c r="BG15" s="366"/>
      <c r="BH15" s="366"/>
      <c r="BI15" s="366"/>
      <c r="BJ15" s="366"/>
      <c r="BK15" s="366"/>
      <c r="BL15" s="366"/>
      <c r="BM15" s="367"/>
      <c r="BN15" s="368">
        <v>271194</v>
      </c>
      <c r="BO15" s="369"/>
      <c r="BP15" s="369"/>
      <c r="BQ15" s="369"/>
      <c r="BR15" s="369"/>
      <c r="BS15" s="369"/>
      <c r="BT15" s="369"/>
      <c r="BU15" s="370"/>
      <c r="BV15" s="368">
        <v>282571</v>
      </c>
      <c r="BW15" s="369"/>
      <c r="BX15" s="369"/>
      <c r="BY15" s="369"/>
      <c r="BZ15" s="369"/>
      <c r="CA15" s="369"/>
      <c r="CB15" s="369"/>
      <c r="CC15" s="370"/>
      <c r="CD15" s="506" t="s">
        <v>146</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8"/>
      <c r="C16" s="469"/>
      <c r="D16" s="469"/>
      <c r="E16" s="469"/>
      <c r="F16" s="469"/>
      <c r="G16" s="469"/>
      <c r="H16" s="469"/>
      <c r="I16" s="469"/>
      <c r="J16" s="469"/>
      <c r="K16" s="470"/>
      <c r="L16" s="486" t="s">
        <v>147</v>
      </c>
      <c r="M16" s="509"/>
      <c r="N16" s="509"/>
      <c r="O16" s="509"/>
      <c r="P16" s="509"/>
      <c r="Q16" s="510"/>
      <c r="R16" s="511" t="s">
        <v>148</v>
      </c>
      <c r="S16" s="512"/>
      <c r="T16" s="512"/>
      <c r="U16" s="512"/>
      <c r="V16" s="513"/>
      <c r="W16" s="395"/>
      <c r="X16" s="396"/>
      <c r="Y16" s="396"/>
      <c r="Z16" s="396"/>
      <c r="AA16" s="396"/>
      <c r="AB16" s="385"/>
      <c r="AC16" s="492">
        <v>34.4</v>
      </c>
      <c r="AD16" s="493"/>
      <c r="AE16" s="493"/>
      <c r="AF16" s="493"/>
      <c r="AG16" s="494"/>
      <c r="AH16" s="492">
        <v>35.799999999999997</v>
      </c>
      <c r="AI16" s="493"/>
      <c r="AJ16" s="493"/>
      <c r="AK16" s="493"/>
      <c r="AL16" s="495"/>
      <c r="AM16" s="434"/>
      <c r="AN16" s="435"/>
      <c r="AO16" s="435"/>
      <c r="AP16" s="435"/>
      <c r="AQ16" s="435"/>
      <c r="AR16" s="435"/>
      <c r="AS16" s="435"/>
      <c r="AT16" s="436"/>
      <c r="AU16" s="437"/>
      <c r="AV16" s="438"/>
      <c r="AW16" s="438"/>
      <c r="AX16" s="438"/>
      <c r="AY16" s="439" t="s">
        <v>149</v>
      </c>
      <c r="AZ16" s="440"/>
      <c r="BA16" s="440"/>
      <c r="BB16" s="440"/>
      <c r="BC16" s="440"/>
      <c r="BD16" s="440"/>
      <c r="BE16" s="440"/>
      <c r="BF16" s="440"/>
      <c r="BG16" s="440"/>
      <c r="BH16" s="440"/>
      <c r="BI16" s="440"/>
      <c r="BJ16" s="440"/>
      <c r="BK16" s="440"/>
      <c r="BL16" s="440"/>
      <c r="BM16" s="441"/>
      <c r="BN16" s="405">
        <v>1528324</v>
      </c>
      <c r="BO16" s="406"/>
      <c r="BP16" s="406"/>
      <c r="BQ16" s="406"/>
      <c r="BR16" s="406"/>
      <c r="BS16" s="406"/>
      <c r="BT16" s="406"/>
      <c r="BU16" s="407"/>
      <c r="BV16" s="405">
        <v>1388148</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8"/>
      <c r="B17" s="471"/>
      <c r="C17" s="472"/>
      <c r="D17" s="472"/>
      <c r="E17" s="472"/>
      <c r="F17" s="472"/>
      <c r="G17" s="472"/>
      <c r="H17" s="472"/>
      <c r="I17" s="472"/>
      <c r="J17" s="472"/>
      <c r="K17" s="473"/>
      <c r="L17" s="192"/>
      <c r="M17" s="516" t="s">
        <v>150</v>
      </c>
      <c r="N17" s="517"/>
      <c r="O17" s="517"/>
      <c r="P17" s="517"/>
      <c r="Q17" s="518"/>
      <c r="R17" s="511" t="s">
        <v>151</v>
      </c>
      <c r="S17" s="512"/>
      <c r="T17" s="512"/>
      <c r="U17" s="512"/>
      <c r="V17" s="513"/>
      <c r="W17" s="421" t="s">
        <v>152</v>
      </c>
      <c r="X17" s="422"/>
      <c r="Y17" s="422"/>
      <c r="Z17" s="422"/>
      <c r="AA17" s="422"/>
      <c r="AB17" s="412"/>
      <c r="AC17" s="456">
        <v>734</v>
      </c>
      <c r="AD17" s="457"/>
      <c r="AE17" s="457"/>
      <c r="AF17" s="457"/>
      <c r="AG17" s="499"/>
      <c r="AH17" s="456">
        <v>766</v>
      </c>
      <c r="AI17" s="457"/>
      <c r="AJ17" s="457"/>
      <c r="AK17" s="457"/>
      <c r="AL17" s="458"/>
      <c r="AM17" s="434"/>
      <c r="AN17" s="435"/>
      <c r="AO17" s="435"/>
      <c r="AP17" s="435"/>
      <c r="AQ17" s="435"/>
      <c r="AR17" s="435"/>
      <c r="AS17" s="435"/>
      <c r="AT17" s="436"/>
      <c r="AU17" s="437"/>
      <c r="AV17" s="438"/>
      <c r="AW17" s="438"/>
      <c r="AX17" s="438"/>
      <c r="AY17" s="439" t="s">
        <v>153</v>
      </c>
      <c r="AZ17" s="440"/>
      <c r="BA17" s="440"/>
      <c r="BB17" s="440"/>
      <c r="BC17" s="440"/>
      <c r="BD17" s="440"/>
      <c r="BE17" s="440"/>
      <c r="BF17" s="440"/>
      <c r="BG17" s="440"/>
      <c r="BH17" s="440"/>
      <c r="BI17" s="440"/>
      <c r="BJ17" s="440"/>
      <c r="BK17" s="440"/>
      <c r="BL17" s="440"/>
      <c r="BM17" s="441"/>
      <c r="BN17" s="405">
        <v>332389</v>
      </c>
      <c r="BO17" s="406"/>
      <c r="BP17" s="406"/>
      <c r="BQ17" s="406"/>
      <c r="BR17" s="406"/>
      <c r="BS17" s="406"/>
      <c r="BT17" s="406"/>
      <c r="BU17" s="407"/>
      <c r="BV17" s="405">
        <v>347962</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8"/>
      <c r="B18" s="527" t="s">
        <v>154</v>
      </c>
      <c r="C18" s="448"/>
      <c r="D18" s="448"/>
      <c r="E18" s="528"/>
      <c r="F18" s="528"/>
      <c r="G18" s="528"/>
      <c r="H18" s="528"/>
      <c r="I18" s="528"/>
      <c r="J18" s="528"/>
      <c r="K18" s="528"/>
      <c r="L18" s="529">
        <v>37.06</v>
      </c>
      <c r="M18" s="529"/>
      <c r="N18" s="529"/>
      <c r="O18" s="529"/>
      <c r="P18" s="529"/>
      <c r="Q18" s="529"/>
      <c r="R18" s="530"/>
      <c r="S18" s="530"/>
      <c r="T18" s="530"/>
      <c r="U18" s="530"/>
      <c r="V18" s="531"/>
      <c r="W18" s="423"/>
      <c r="X18" s="424"/>
      <c r="Y18" s="424"/>
      <c r="Z18" s="424"/>
      <c r="AA18" s="424"/>
      <c r="AB18" s="415"/>
      <c r="AC18" s="532">
        <v>59.8</v>
      </c>
      <c r="AD18" s="533"/>
      <c r="AE18" s="533"/>
      <c r="AF18" s="533"/>
      <c r="AG18" s="534"/>
      <c r="AH18" s="532">
        <v>58.3</v>
      </c>
      <c r="AI18" s="533"/>
      <c r="AJ18" s="533"/>
      <c r="AK18" s="533"/>
      <c r="AL18" s="535"/>
      <c r="AM18" s="434"/>
      <c r="AN18" s="435"/>
      <c r="AO18" s="435"/>
      <c r="AP18" s="435"/>
      <c r="AQ18" s="435"/>
      <c r="AR18" s="435"/>
      <c r="AS18" s="435"/>
      <c r="AT18" s="436"/>
      <c r="AU18" s="437"/>
      <c r="AV18" s="438"/>
      <c r="AW18" s="438"/>
      <c r="AX18" s="438"/>
      <c r="AY18" s="439" t="s">
        <v>155</v>
      </c>
      <c r="AZ18" s="440"/>
      <c r="BA18" s="440"/>
      <c r="BB18" s="440"/>
      <c r="BC18" s="440"/>
      <c r="BD18" s="440"/>
      <c r="BE18" s="440"/>
      <c r="BF18" s="440"/>
      <c r="BG18" s="440"/>
      <c r="BH18" s="440"/>
      <c r="BI18" s="440"/>
      <c r="BJ18" s="440"/>
      <c r="BK18" s="440"/>
      <c r="BL18" s="440"/>
      <c r="BM18" s="441"/>
      <c r="BN18" s="405">
        <v>1281907</v>
      </c>
      <c r="BO18" s="406"/>
      <c r="BP18" s="406"/>
      <c r="BQ18" s="406"/>
      <c r="BR18" s="406"/>
      <c r="BS18" s="406"/>
      <c r="BT18" s="406"/>
      <c r="BU18" s="407"/>
      <c r="BV18" s="405">
        <v>1295219</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8"/>
      <c r="B19" s="527" t="s">
        <v>156</v>
      </c>
      <c r="C19" s="448"/>
      <c r="D19" s="448"/>
      <c r="E19" s="528"/>
      <c r="F19" s="528"/>
      <c r="G19" s="528"/>
      <c r="H19" s="528"/>
      <c r="I19" s="528"/>
      <c r="J19" s="528"/>
      <c r="K19" s="528"/>
      <c r="L19" s="536">
        <v>73</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157</v>
      </c>
      <c r="AZ19" s="440"/>
      <c r="BA19" s="440"/>
      <c r="BB19" s="440"/>
      <c r="BC19" s="440"/>
      <c r="BD19" s="440"/>
      <c r="BE19" s="440"/>
      <c r="BF19" s="440"/>
      <c r="BG19" s="440"/>
      <c r="BH19" s="440"/>
      <c r="BI19" s="440"/>
      <c r="BJ19" s="440"/>
      <c r="BK19" s="440"/>
      <c r="BL19" s="440"/>
      <c r="BM19" s="441"/>
      <c r="BN19" s="405">
        <v>2344657</v>
      </c>
      <c r="BO19" s="406"/>
      <c r="BP19" s="406"/>
      <c r="BQ19" s="406"/>
      <c r="BR19" s="406"/>
      <c r="BS19" s="406"/>
      <c r="BT19" s="406"/>
      <c r="BU19" s="407"/>
      <c r="BV19" s="405">
        <v>2220156</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8"/>
      <c r="B20" s="527" t="s">
        <v>158</v>
      </c>
      <c r="C20" s="448"/>
      <c r="D20" s="448"/>
      <c r="E20" s="528"/>
      <c r="F20" s="528"/>
      <c r="G20" s="528"/>
      <c r="H20" s="528"/>
      <c r="I20" s="528"/>
      <c r="J20" s="528"/>
      <c r="K20" s="528"/>
      <c r="L20" s="536">
        <v>990</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8"/>
      <c r="B21" s="545" t="s">
        <v>159</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8"/>
      <c r="B22" s="575" t="s">
        <v>160</v>
      </c>
      <c r="C22" s="549"/>
      <c r="D22" s="550"/>
      <c r="E22" s="417" t="s">
        <v>1</v>
      </c>
      <c r="F22" s="422"/>
      <c r="G22" s="422"/>
      <c r="H22" s="422"/>
      <c r="I22" s="422"/>
      <c r="J22" s="422"/>
      <c r="K22" s="412"/>
      <c r="L22" s="417" t="s">
        <v>161</v>
      </c>
      <c r="M22" s="422"/>
      <c r="N22" s="422"/>
      <c r="O22" s="422"/>
      <c r="P22" s="412"/>
      <c r="Q22" s="580" t="s">
        <v>162</v>
      </c>
      <c r="R22" s="581"/>
      <c r="S22" s="581"/>
      <c r="T22" s="581"/>
      <c r="U22" s="581"/>
      <c r="V22" s="582"/>
      <c r="W22" s="548" t="s">
        <v>163</v>
      </c>
      <c r="X22" s="549"/>
      <c r="Y22" s="550"/>
      <c r="Z22" s="417" t="s">
        <v>1</v>
      </c>
      <c r="AA22" s="422"/>
      <c r="AB22" s="422"/>
      <c r="AC22" s="422"/>
      <c r="AD22" s="422"/>
      <c r="AE22" s="422"/>
      <c r="AF22" s="422"/>
      <c r="AG22" s="412"/>
      <c r="AH22" s="586" t="s">
        <v>164</v>
      </c>
      <c r="AI22" s="422"/>
      <c r="AJ22" s="422"/>
      <c r="AK22" s="422"/>
      <c r="AL22" s="412"/>
      <c r="AM22" s="586" t="s">
        <v>165</v>
      </c>
      <c r="AN22" s="587"/>
      <c r="AO22" s="587"/>
      <c r="AP22" s="587"/>
      <c r="AQ22" s="587"/>
      <c r="AR22" s="588"/>
      <c r="AS22" s="580" t="s">
        <v>162</v>
      </c>
      <c r="AT22" s="581"/>
      <c r="AU22" s="581"/>
      <c r="AV22" s="581"/>
      <c r="AW22" s="581"/>
      <c r="AX22" s="592"/>
      <c r="AY22" s="365" t="s">
        <v>166</v>
      </c>
      <c r="AZ22" s="366"/>
      <c r="BA22" s="366"/>
      <c r="BB22" s="366"/>
      <c r="BC22" s="366"/>
      <c r="BD22" s="366"/>
      <c r="BE22" s="366"/>
      <c r="BF22" s="366"/>
      <c r="BG22" s="366"/>
      <c r="BH22" s="366"/>
      <c r="BI22" s="366"/>
      <c r="BJ22" s="366"/>
      <c r="BK22" s="366"/>
      <c r="BL22" s="366"/>
      <c r="BM22" s="367"/>
      <c r="BN22" s="368">
        <v>1340957</v>
      </c>
      <c r="BO22" s="369"/>
      <c r="BP22" s="369"/>
      <c r="BQ22" s="369"/>
      <c r="BR22" s="369"/>
      <c r="BS22" s="369"/>
      <c r="BT22" s="369"/>
      <c r="BU22" s="370"/>
      <c r="BV22" s="368">
        <v>1410941</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167</v>
      </c>
      <c r="AZ23" s="440"/>
      <c r="BA23" s="440"/>
      <c r="BB23" s="440"/>
      <c r="BC23" s="440"/>
      <c r="BD23" s="440"/>
      <c r="BE23" s="440"/>
      <c r="BF23" s="440"/>
      <c r="BG23" s="440"/>
      <c r="BH23" s="440"/>
      <c r="BI23" s="440"/>
      <c r="BJ23" s="440"/>
      <c r="BK23" s="440"/>
      <c r="BL23" s="440"/>
      <c r="BM23" s="441"/>
      <c r="BN23" s="405">
        <v>1323955</v>
      </c>
      <c r="BO23" s="406"/>
      <c r="BP23" s="406"/>
      <c r="BQ23" s="406"/>
      <c r="BR23" s="406"/>
      <c r="BS23" s="406"/>
      <c r="BT23" s="406"/>
      <c r="BU23" s="407"/>
      <c r="BV23" s="405">
        <v>1387552</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8"/>
      <c r="B24" s="576"/>
      <c r="C24" s="552"/>
      <c r="D24" s="553"/>
      <c r="E24" s="455" t="s">
        <v>168</v>
      </c>
      <c r="F24" s="435"/>
      <c r="G24" s="435"/>
      <c r="H24" s="435"/>
      <c r="I24" s="435"/>
      <c r="J24" s="435"/>
      <c r="K24" s="436"/>
      <c r="L24" s="456">
        <v>1</v>
      </c>
      <c r="M24" s="457"/>
      <c r="N24" s="457"/>
      <c r="O24" s="457"/>
      <c r="P24" s="499"/>
      <c r="Q24" s="456">
        <v>4165</v>
      </c>
      <c r="R24" s="457"/>
      <c r="S24" s="457"/>
      <c r="T24" s="457"/>
      <c r="U24" s="457"/>
      <c r="V24" s="499"/>
      <c r="W24" s="551"/>
      <c r="X24" s="552"/>
      <c r="Y24" s="553"/>
      <c r="Z24" s="455" t="s">
        <v>169</v>
      </c>
      <c r="AA24" s="435"/>
      <c r="AB24" s="435"/>
      <c r="AC24" s="435"/>
      <c r="AD24" s="435"/>
      <c r="AE24" s="435"/>
      <c r="AF24" s="435"/>
      <c r="AG24" s="436"/>
      <c r="AH24" s="456">
        <v>57</v>
      </c>
      <c r="AI24" s="457"/>
      <c r="AJ24" s="457"/>
      <c r="AK24" s="457"/>
      <c r="AL24" s="499"/>
      <c r="AM24" s="456">
        <v>153501</v>
      </c>
      <c r="AN24" s="457"/>
      <c r="AO24" s="457"/>
      <c r="AP24" s="457"/>
      <c r="AQ24" s="457"/>
      <c r="AR24" s="499"/>
      <c r="AS24" s="456">
        <v>2693</v>
      </c>
      <c r="AT24" s="457"/>
      <c r="AU24" s="457"/>
      <c r="AV24" s="457"/>
      <c r="AW24" s="457"/>
      <c r="AX24" s="458"/>
      <c r="AY24" s="521" t="s">
        <v>170</v>
      </c>
      <c r="AZ24" s="522"/>
      <c r="BA24" s="522"/>
      <c r="BB24" s="522"/>
      <c r="BC24" s="522"/>
      <c r="BD24" s="522"/>
      <c r="BE24" s="522"/>
      <c r="BF24" s="522"/>
      <c r="BG24" s="522"/>
      <c r="BH24" s="522"/>
      <c r="BI24" s="522"/>
      <c r="BJ24" s="522"/>
      <c r="BK24" s="522"/>
      <c r="BL24" s="522"/>
      <c r="BM24" s="523"/>
      <c r="BN24" s="405">
        <v>496677</v>
      </c>
      <c r="BO24" s="406"/>
      <c r="BP24" s="406"/>
      <c r="BQ24" s="406"/>
      <c r="BR24" s="406"/>
      <c r="BS24" s="406"/>
      <c r="BT24" s="406"/>
      <c r="BU24" s="407"/>
      <c r="BV24" s="405">
        <v>527707</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8"/>
      <c r="B25" s="576"/>
      <c r="C25" s="552"/>
      <c r="D25" s="553"/>
      <c r="E25" s="455" t="s">
        <v>171</v>
      </c>
      <c r="F25" s="435"/>
      <c r="G25" s="435"/>
      <c r="H25" s="435"/>
      <c r="I25" s="435"/>
      <c r="J25" s="435"/>
      <c r="K25" s="436"/>
      <c r="L25" s="456">
        <v>1</v>
      </c>
      <c r="M25" s="457"/>
      <c r="N25" s="457"/>
      <c r="O25" s="457"/>
      <c r="P25" s="499"/>
      <c r="Q25" s="456">
        <v>5500</v>
      </c>
      <c r="R25" s="457"/>
      <c r="S25" s="457"/>
      <c r="T25" s="457"/>
      <c r="U25" s="457"/>
      <c r="V25" s="499"/>
      <c r="W25" s="551"/>
      <c r="X25" s="552"/>
      <c r="Y25" s="553"/>
      <c r="Z25" s="455" t="s">
        <v>172</v>
      </c>
      <c r="AA25" s="435"/>
      <c r="AB25" s="435"/>
      <c r="AC25" s="435"/>
      <c r="AD25" s="435"/>
      <c r="AE25" s="435"/>
      <c r="AF25" s="435"/>
      <c r="AG25" s="436"/>
      <c r="AH25" s="456" t="s">
        <v>173</v>
      </c>
      <c r="AI25" s="457"/>
      <c r="AJ25" s="457"/>
      <c r="AK25" s="457"/>
      <c r="AL25" s="499"/>
      <c r="AM25" s="456" t="s">
        <v>174</v>
      </c>
      <c r="AN25" s="457"/>
      <c r="AO25" s="457"/>
      <c r="AP25" s="457"/>
      <c r="AQ25" s="457"/>
      <c r="AR25" s="499"/>
      <c r="AS25" s="456" t="s">
        <v>174</v>
      </c>
      <c r="AT25" s="457"/>
      <c r="AU25" s="457"/>
      <c r="AV25" s="457"/>
      <c r="AW25" s="457"/>
      <c r="AX25" s="458"/>
      <c r="AY25" s="365" t="s">
        <v>175</v>
      </c>
      <c r="AZ25" s="366"/>
      <c r="BA25" s="366"/>
      <c r="BB25" s="366"/>
      <c r="BC25" s="366"/>
      <c r="BD25" s="366"/>
      <c r="BE25" s="366"/>
      <c r="BF25" s="366"/>
      <c r="BG25" s="366"/>
      <c r="BH25" s="366"/>
      <c r="BI25" s="366"/>
      <c r="BJ25" s="366"/>
      <c r="BK25" s="366"/>
      <c r="BL25" s="366"/>
      <c r="BM25" s="367"/>
      <c r="BN25" s="368">
        <v>16681</v>
      </c>
      <c r="BO25" s="369"/>
      <c r="BP25" s="369"/>
      <c r="BQ25" s="369"/>
      <c r="BR25" s="369"/>
      <c r="BS25" s="369"/>
      <c r="BT25" s="369"/>
      <c r="BU25" s="370"/>
      <c r="BV25" s="368" t="s">
        <v>127</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8"/>
      <c r="B26" s="576"/>
      <c r="C26" s="552"/>
      <c r="D26" s="553"/>
      <c r="E26" s="455" t="s">
        <v>176</v>
      </c>
      <c r="F26" s="435"/>
      <c r="G26" s="435"/>
      <c r="H26" s="435"/>
      <c r="I26" s="435"/>
      <c r="J26" s="435"/>
      <c r="K26" s="436"/>
      <c r="L26" s="456">
        <v>1</v>
      </c>
      <c r="M26" s="457"/>
      <c r="N26" s="457"/>
      <c r="O26" s="457"/>
      <c r="P26" s="499"/>
      <c r="Q26" s="456">
        <v>3598</v>
      </c>
      <c r="R26" s="457"/>
      <c r="S26" s="457"/>
      <c r="T26" s="457"/>
      <c r="U26" s="457"/>
      <c r="V26" s="499"/>
      <c r="W26" s="551"/>
      <c r="X26" s="552"/>
      <c r="Y26" s="553"/>
      <c r="Z26" s="455" t="s">
        <v>177</v>
      </c>
      <c r="AA26" s="557"/>
      <c r="AB26" s="557"/>
      <c r="AC26" s="557"/>
      <c r="AD26" s="557"/>
      <c r="AE26" s="557"/>
      <c r="AF26" s="557"/>
      <c r="AG26" s="558"/>
      <c r="AH26" s="456" t="s">
        <v>174</v>
      </c>
      <c r="AI26" s="457"/>
      <c r="AJ26" s="457"/>
      <c r="AK26" s="457"/>
      <c r="AL26" s="499"/>
      <c r="AM26" s="456" t="s">
        <v>127</v>
      </c>
      <c r="AN26" s="457"/>
      <c r="AO26" s="457"/>
      <c r="AP26" s="457"/>
      <c r="AQ26" s="457"/>
      <c r="AR26" s="499"/>
      <c r="AS26" s="456" t="s">
        <v>127</v>
      </c>
      <c r="AT26" s="457"/>
      <c r="AU26" s="457"/>
      <c r="AV26" s="457"/>
      <c r="AW26" s="457"/>
      <c r="AX26" s="458"/>
      <c r="AY26" s="408" t="s">
        <v>178</v>
      </c>
      <c r="AZ26" s="409"/>
      <c r="BA26" s="409"/>
      <c r="BB26" s="409"/>
      <c r="BC26" s="409"/>
      <c r="BD26" s="409"/>
      <c r="BE26" s="409"/>
      <c r="BF26" s="409"/>
      <c r="BG26" s="409"/>
      <c r="BH26" s="409"/>
      <c r="BI26" s="409"/>
      <c r="BJ26" s="409"/>
      <c r="BK26" s="409"/>
      <c r="BL26" s="409"/>
      <c r="BM26" s="410"/>
      <c r="BN26" s="405" t="s">
        <v>127</v>
      </c>
      <c r="BO26" s="406"/>
      <c r="BP26" s="406"/>
      <c r="BQ26" s="406"/>
      <c r="BR26" s="406"/>
      <c r="BS26" s="406"/>
      <c r="BT26" s="406"/>
      <c r="BU26" s="407"/>
      <c r="BV26" s="405" t="s">
        <v>127</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8"/>
      <c r="B27" s="576"/>
      <c r="C27" s="552"/>
      <c r="D27" s="553"/>
      <c r="E27" s="455" t="s">
        <v>179</v>
      </c>
      <c r="F27" s="435"/>
      <c r="G27" s="435"/>
      <c r="H27" s="435"/>
      <c r="I27" s="435"/>
      <c r="J27" s="435"/>
      <c r="K27" s="436"/>
      <c r="L27" s="456">
        <v>1</v>
      </c>
      <c r="M27" s="457"/>
      <c r="N27" s="457"/>
      <c r="O27" s="457"/>
      <c r="P27" s="499"/>
      <c r="Q27" s="456">
        <v>2390</v>
      </c>
      <c r="R27" s="457"/>
      <c r="S27" s="457"/>
      <c r="T27" s="457"/>
      <c r="U27" s="457"/>
      <c r="V27" s="499"/>
      <c r="W27" s="551"/>
      <c r="X27" s="552"/>
      <c r="Y27" s="553"/>
      <c r="Z27" s="455" t="s">
        <v>180</v>
      </c>
      <c r="AA27" s="435"/>
      <c r="AB27" s="435"/>
      <c r="AC27" s="435"/>
      <c r="AD27" s="435"/>
      <c r="AE27" s="435"/>
      <c r="AF27" s="435"/>
      <c r="AG27" s="436"/>
      <c r="AH27" s="456" t="s">
        <v>173</v>
      </c>
      <c r="AI27" s="457"/>
      <c r="AJ27" s="457"/>
      <c r="AK27" s="457"/>
      <c r="AL27" s="499"/>
      <c r="AM27" s="456" t="s">
        <v>127</v>
      </c>
      <c r="AN27" s="457"/>
      <c r="AO27" s="457"/>
      <c r="AP27" s="457"/>
      <c r="AQ27" s="457"/>
      <c r="AR27" s="499"/>
      <c r="AS27" s="456" t="s">
        <v>173</v>
      </c>
      <c r="AT27" s="457"/>
      <c r="AU27" s="457"/>
      <c r="AV27" s="457"/>
      <c r="AW27" s="457"/>
      <c r="AX27" s="458"/>
      <c r="AY27" s="500" t="s">
        <v>181</v>
      </c>
      <c r="AZ27" s="501"/>
      <c r="BA27" s="501"/>
      <c r="BB27" s="501"/>
      <c r="BC27" s="501"/>
      <c r="BD27" s="501"/>
      <c r="BE27" s="501"/>
      <c r="BF27" s="501"/>
      <c r="BG27" s="501"/>
      <c r="BH27" s="501"/>
      <c r="BI27" s="501"/>
      <c r="BJ27" s="501"/>
      <c r="BK27" s="501"/>
      <c r="BL27" s="501"/>
      <c r="BM27" s="502"/>
      <c r="BN27" s="524" t="s">
        <v>173</v>
      </c>
      <c r="BO27" s="525"/>
      <c r="BP27" s="525"/>
      <c r="BQ27" s="525"/>
      <c r="BR27" s="525"/>
      <c r="BS27" s="525"/>
      <c r="BT27" s="525"/>
      <c r="BU27" s="526"/>
      <c r="BV27" s="524" t="s">
        <v>173</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8"/>
      <c r="B28" s="576"/>
      <c r="C28" s="552"/>
      <c r="D28" s="553"/>
      <c r="E28" s="455" t="s">
        <v>182</v>
      </c>
      <c r="F28" s="435"/>
      <c r="G28" s="435"/>
      <c r="H28" s="435"/>
      <c r="I28" s="435"/>
      <c r="J28" s="435"/>
      <c r="K28" s="436"/>
      <c r="L28" s="456">
        <v>1</v>
      </c>
      <c r="M28" s="457"/>
      <c r="N28" s="457"/>
      <c r="O28" s="457"/>
      <c r="P28" s="499"/>
      <c r="Q28" s="456">
        <v>1830</v>
      </c>
      <c r="R28" s="457"/>
      <c r="S28" s="457"/>
      <c r="T28" s="457"/>
      <c r="U28" s="457"/>
      <c r="V28" s="499"/>
      <c r="W28" s="551"/>
      <c r="X28" s="552"/>
      <c r="Y28" s="553"/>
      <c r="Z28" s="455" t="s">
        <v>183</v>
      </c>
      <c r="AA28" s="435"/>
      <c r="AB28" s="435"/>
      <c r="AC28" s="435"/>
      <c r="AD28" s="435"/>
      <c r="AE28" s="435"/>
      <c r="AF28" s="435"/>
      <c r="AG28" s="436"/>
      <c r="AH28" s="456" t="s">
        <v>173</v>
      </c>
      <c r="AI28" s="457"/>
      <c r="AJ28" s="457"/>
      <c r="AK28" s="457"/>
      <c r="AL28" s="499"/>
      <c r="AM28" s="456" t="s">
        <v>127</v>
      </c>
      <c r="AN28" s="457"/>
      <c r="AO28" s="457"/>
      <c r="AP28" s="457"/>
      <c r="AQ28" s="457"/>
      <c r="AR28" s="499"/>
      <c r="AS28" s="456" t="s">
        <v>173</v>
      </c>
      <c r="AT28" s="457"/>
      <c r="AU28" s="457"/>
      <c r="AV28" s="457"/>
      <c r="AW28" s="457"/>
      <c r="AX28" s="458"/>
      <c r="AY28" s="559" t="s">
        <v>184</v>
      </c>
      <c r="AZ28" s="560"/>
      <c r="BA28" s="560"/>
      <c r="BB28" s="561"/>
      <c r="BC28" s="365" t="s">
        <v>48</v>
      </c>
      <c r="BD28" s="366"/>
      <c r="BE28" s="366"/>
      <c r="BF28" s="366"/>
      <c r="BG28" s="366"/>
      <c r="BH28" s="366"/>
      <c r="BI28" s="366"/>
      <c r="BJ28" s="366"/>
      <c r="BK28" s="366"/>
      <c r="BL28" s="366"/>
      <c r="BM28" s="367"/>
      <c r="BN28" s="368">
        <v>1047376</v>
      </c>
      <c r="BO28" s="369"/>
      <c r="BP28" s="369"/>
      <c r="BQ28" s="369"/>
      <c r="BR28" s="369"/>
      <c r="BS28" s="369"/>
      <c r="BT28" s="369"/>
      <c r="BU28" s="370"/>
      <c r="BV28" s="368">
        <v>993354</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8"/>
      <c r="B29" s="576"/>
      <c r="C29" s="552"/>
      <c r="D29" s="553"/>
      <c r="E29" s="455" t="s">
        <v>185</v>
      </c>
      <c r="F29" s="435"/>
      <c r="G29" s="435"/>
      <c r="H29" s="435"/>
      <c r="I29" s="435"/>
      <c r="J29" s="435"/>
      <c r="K29" s="436"/>
      <c r="L29" s="456">
        <v>6</v>
      </c>
      <c r="M29" s="457"/>
      <c r="N29" s="457"/>
      <c r="O29" s="457"/>
      <c r="P29" s="499"/>
      <c r="Q29" s="456">
        <v>1710</v>
      </c>
      <c r="R29" s="457"/>
      <c r="S29" s="457"/>
      <c r="T29" s="457"/>
      <c r="U29" s="457"/>
      <c r="V29" s="499"/>
      <c r="W29" s="554"/>
      <c r="X29" s="555"/>
      <c r="Y29" s="556"/>
      <c r="Z29" s="455" t="s">
        <v>186</v>
      </c>
      <c r="AA29" s="435"/>
      <c r="AB29" s="435"/>
      <c r="AC29" s="435"/>
      <c r="AD29" s="435"/>
      <c r="AE29" s="435"/>
      <c r="AF29" s="435"/>
      <c r="AG29" s="436"/>
      <c r="AH29" s="456">
        <v>57</v>
      </c>
      <c r="AI29" s="457"/>
      <c r="AJ29" s="457"/>
      <c r="AK29" s="457"/>
      <c r="AL29" s="499"/>
      <c r="AM29" s="456">
        <v>153501</v>
      </c>
      <c r="AN29" s="457"/>
      <c r="AO29" s="457"/>
      <c r="AP29" s="457"/>
      <c r="AQ29" s="457"/>
      <c r="AR29" s="499"/>
      <c r="AS29" s="456">
        <v>2693</v>
      </c>
      <c r="AT29" s="457"/>
      <c r="AU29" s="457"/>
      <c r="AV29" s="457"/>
      <c r="AW29" s="457"/>
      <c r="AX29" s="458"/>
      <c r="AY29" s="562"/>
      <c r="AZ29" s="563"/>
      <c r="BA29" s="563"/>
      <c r="BB29" s="564"/>
      <c r="BC29" s="439" t="s">
        <v>187</v>
      </c>
      <c r="BD29" s="440"/>
      <c r="BE29" s="440"/>
      <c r="BF29" s="440"/>
      <c r="BG29" s="440"/>
      <c r="BH29" s="440"/>
      <c r="BI29" s="440"/>
      <c r="BJ29" s="440"/>
      <c r="BK29" s="440"/>
      <c r="BL29" s="440"/>
      <c r="BM29" s="441"/>
      <c r="BN29" s="405">
        <v>10031</v>
      </c>
      <c r="BO29" s="406"/>
      <c r="BP29" s="406"/>
      <c r="BQ29" s="406"/>
      <c r="BR29" s="406"/>
      <c r="BS29" s="406"/>
      <c r="BT29" s="406"/>
      <c r="BU29" s="407"/>
      <c r="BV29" s="405">
        <v>10031</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188</v>
      </c>
      <c r="X30" s="573"/>
      <c r="Y30" s="573"/>
      <c r="Z30" s="573"/>
      <c r="AA30" s="573"/>
      <c r="AB30" s="573"/>
      <c r="AC30" s="573"/>
      <c r="AD30" s="573"/>
      <c r="AE30" s="573"/>
      <c r="AF30" s="573"/>
      <c r="AG30" s="574"/>
      <c r="AH30" s="532">
        <v>94.7</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50</v>
      </c>
      <c r="BD30" s="522"/>
      <c r="BE30" s="522"/>
      <c r="BF30" s="522"/>
      <c r="BG30" s="522"/>
      <c r="BH30" s="522"/>
      <c r="BI30" s="522"/>
      <c r="BJ30" s="522"/>
      <c r="BK30" s="522"/>
      <c r="BL30" s="522"/>
      <c r="BM30" s="523"/>
      <c r="BN30" s="524">
        <v>734736</v>
      </c>
      <c r="BO30" s="525"/>
      <c r="BP30" s="525"/>
      <c r="BQ30" s="525"/>
      <c r="BR30" s="525"/>
      <c r="BS30" s="525"/>
      <c r="BT30" s="525"/>
      <c r="BU30" s="526"/>
      <c r="BV30" s="524">
        <v>593651</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8" t="s">
        <v>189</v>
      </c>
      <c r="D32" s="568"/>
      <c r="E32" s="568"/>
      <c r="F32" s="568"/>
      <c r="G32" s="568"/>
      <c r="H32" s="568"/>
      <c r="I32" s="568"/>
      <c r="J32" s="568"/>
      <c r="K32" s="568"/>
      <c r="L32" s="568"/>
      <c r="M32" s="568"/>
      <c r="N32" s="568"/>
      <c r="O32" s="568"/>
      <c r="P32" s="568"/>
      <c r="Q32" s="568"/>
      <c r="R32" s="568"/>
      <c r="S32" s="568"/>
      <c r="U32" s="409" t="s">
        <v>190</v>
      </c>
      <c r="V32" s="409"/>
      <c r="W32" s="409"/>
      <c r="X32" s="409"/>
      <c r="Y32" s="409"/>
      <c r="Z32" s="409"/>
      <c r="AA32" s="409"/>
      <c r="AB32" s="409"/>
      <c r="AC32" s="409"/>
      <c r="AD32" s="409"/>
      <c r="AE32" s="409"/>
      <c r="AF32" s="409"/>
      <c r="AG32" s="409"/>
      <c r="AH32" s="409"/>
      <c r="AI32" s="409"/>
      <c r="AJ32" s="409"/>
      <c r="AK32" s="409"/>
      <c r="AM32" s="409" t="s">
        <v>191</v>
      </c>
      <c r="AN32" s="409"/>
      <c r="AO32" s="409"/>
      <c r="AP32" s="409"/>
      <c r="AQ32" s="409"/>
      <c r="AR32" s="409"/>
      <c r="AS32" s="409"/>
      <c r="AT32" s="409"/>
      <c r="AU32" s="409"/>
      <c r="AV32" s="409"/>
      <c r="AW32" s="409"/>
      <c r="AX32" s="409"/>
      <c r="AY32" s="409"/>
      <c r="AZ32" s="409"/>
      <c r="BA32" s="409"/>
      <c r="BB32" s="409"/>
      <c r="BC32" s="409"/>
      <c r="BE32" s="409" t="s">
        <v>192</v>
      </c>
      <c r="BF32" s="409"/>
      <c r="BG32" s="409"/>
      <c r="BH32" s="409"/>
      <c r="BI32" s="409"/>
      <c r="BJ32" s="409"/>
      <c r="BK32" s="409"/>
      <c r="BL32" s="409"/>
      <c r="BM32" s="409"/>
      <c r="BN32" s="409"/>
      <c r="BO32" s="409"/>
      <c r="BP32" s="409"/>
      <c r="BQ32" s="409"/>
      <c r="BR32" s="409"/>
      <c r="BS32" s="409"/>
      <c r="BT32" s="409"/>
      <c r="BU32" s="409"/>
      <c r="BW32" s="409" t="s">
        <v>193</v>
      </c>
      <c r="BX32" s="409"/>
      <c r="BY32" s="409"/>
      <c r="BZ32" s="409"/>
      <c r="CA32" s="409"/>
      <c r="CB32" s="409"/>
      <c r="CC32" s="409"/>
      <c r="CD32" s="409"/>
      <c r="CE32" s="409"/>
      <c r="CF32" s="409"/>
      <c r="CG32" s="409"/>
      <c r="CH32" s="409"/>
      <c r="CI32" s="409"/>
      <c r="CJ32" s="409"/>
      <c r="CK32" s="409"/>
      <c r="CL32" s="409"/>
      <c r="CM32" s="409"/>
      <c r="CO32" s="409" t="s">
        <v>194</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15">
      <c r="A33" s="178"/>
      <c r="B33" s="202"/>
      <c r="C33" s="429" t="s">
        <v>195</v>
      </c>
      <c r="D33" s="429"/>
      <c r="E33" s="394" t="s">
        <v>196</v>
      </c>
      <c r="F33" s="394"/>
      <c r="G33" s="394"/>
      <c r="H33" s="394"/>
      <c r="I33" s="394"/>
      <c r="J33" s="394"/>
      <c r="K33" s="394"/>
      <c r="L33" s="394"/>
      <c r="M33" s="394"/>
      <c r="N33" s="394"/>
      <c r="O33" s="394"/>
      <c r="P33" s="394"/>
      <c r="Q33" s="394"/>
      <c r="R33" s="394"/>
      <c r="S33" s="394"/>
      <c r="T33" s="203"/>
      <c r="U33" s="429" t="s">
        <v>197</v>
      </c>
      <c r="V33" s="429"/>
      <c r="W33" s="394" t="s">
        <v>198</v>
      </c>
      <c r="X33" s="394"/>
      <c r="Y33" s="394"/>
      <c r="Z33" s="394"/>
      <c r="AA33" s="394"/>
      <c r="AB33" s="394"/>
      <c r="AC33" s="394"/>
      <c r="AD33" s="394"/>
      <c r="AE33" s="394"/>
      <c r="AF33" s="394"/>
      <c r="AG33" s="394"/>
      <c r="AH33" s="394"/>
      <c r="AI33" s="394"/>
      <c r="AJ33" s="394"/>
      <c r="AK33" s="394"/>
      <c r="AL33" s="203"/>
      <c r="AM33" s="429" t="s">
        <v>195</v>
      </c>
      <c r="AN33" s="429"/>
      <c r="AO33" s="394" t="s">
        <v>198</v>
      </c>
      <c r="AP33" s="394"/>
      <c r="AQ33" s="394"/>
      <c r="AR33" s="394"/>
      <c r="AS33" s="394"/>
      <c r="AT33" s="394"/>
      <c r="AU33" s="394"/>
      <c r="AV33" s="394"/>
      <c r="AW33" s="394"/>
      <c r="AX33" s="394"/>
      <c r="AY33" s="394"/>
      <c r="AZ33" s="394"/>
      <c r="BA33" s="394"/>
      <c r="BB33" s="394"/>
      <c r="BC33" s="394"/>
      <c r="BD33" s="204"/>
      <c r="BE33" s="394" t="s">
        <v>199</v>
      </c>
      <c r="BF33" s="394"/>
      <c r="BG33" s="394" t="s">
        <v>200</v>
      </c>
      <c r="BH33" s="394"/>
      <c r="BI33" s="394"/>
      <c r="BJ33" s="394"/>
      <c r="BK33" s="394"/>
      <c r="BL33" s="394"/>
      <c r="BM33" s="394"/>
      <c r="BN33" s="394"/>
      <c r="BO33" s="394"/>
      <c r="BP33" s="394"/>
      <c r="BQ33" s="394"/>
      <c r="BR33" s="394"/>
      <c r="BS33" s="394"/>
      <c r="BT33" s="394"/>
      <c r="BU33" s="394"/>
      <c r="BV33" s="204"/>
      <c r="BW33" s="429" t="s">
        <v>199</v>
      </c>
      <c r="BX33" s="429"/>
      <c r="BY33" s="394" t="s">
        <v>201</v>
      </c>
      <c r="BZ33" s="394"/>
      <c r="CA33" s="394"/>
      <c r="CB33" s="394"/>
      <c r="CC33" s="394"/>
      <c r="CD33" s="394"/>
      <c r="CE33" s="394"/>
      <c r="CF33" s="394"/>
      <c r="CG33" s="394"/>
      <c r="CH33" s="394"/>
      <c r="CI33" s="394"/>
      <c r="CJ33" s="394"/>
      <c r="CK33" s="394"/>
      <c r="CL33" s="394"/>
      <c r="CM33" s="394"/>
      <c r="CN33" s="203"/>
      <c r="CO33" s="429" t="s">
        <v>195</v>
      </c>
      <c r="CP33" s="429"/>
      <c r="CQ33" s="394" t="s">
        <v>202</v>
      </c>
      <c r="CR33" s="394"/>
      <c r="CS33" s="394"/>
      <c r="CT33" s="394"/>
      <c r="CU33" s="394"/>
      <c r="CV33" s="394"/>
      <c r="CW33" s="394"/>
      <c r="CX33" s="394"/>
      <c r="CY33" s="394"/>
      <c r="CZ33" s="394"/>
      <c r="DA33" s="394"/>
      <c r="DB33" s="394"/>
      <c r="DC33" s="394"/>
      <c r="DD33" s="394"/>
      <c r="DE33" s="394"/>
      <c r="DF33" s="203"/>
      <c r="DG33" s="594" t="s">
        <v>203</v>
      </c>
      <c r="DH33" s="594"/>
      <c r="DI33" s="205"/>
    </row>
    <row r="34" spans="1:113" ht="32.25" customHeight="1" x14ac:dyDescent="0.15">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2</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8"/>
      <c r="AM34" s="595" t="str">
        <f>IF(AO34="","",MAX(C34:D43,U34:V43)+1)</f>
        <v/>
      </c>
      <c r="AN34" s="595"/>
      <c r="AO34" s="596"/>
      <c r="AP34" s="596"/>
      <c r="AQ34" s="596"/>
      <c r="AR34" s="596"/>
      <c r="AS34" s="596"/>
      <c r="AT34" s="596"/>
      <c r="AU34" s="596"/>
      <c r="AV34" s="596"/>
      <c r="AW34" s="596"/>
      <c r="AX34" s="596"/>
      <c r="AY34" s="596"/>
      <c r="AZ34" s="596"/>
      <c r="BA34" s="596"/>
      <c r="BB34" s="596"/>
      <c r="BC34" s="596"/>
      <c r="BD34" s="178"/>
      <c r="BE34" s="595">
        <f>IF(BG34="","",MAX(C34:D43,U34:V43,AM34:AN43)+1)</f>
        <v>5</v>
      </c>
      <c r="BF34" s="595"/>
      <c r="BG34" s="596" t="str">
        <f>IF('各会計、関係団体の財政状況及び健全化判断比率'!B31="","",'各会計、関係団体の財政状況及び健全化判断比率'!B31)</f>
        <v>簡易水道事業特別会計</v>
      </c>
      <c r="BH34" s="596"/>
      <c r="BI34" s="596"/>
      <c r="BJ34" s="596"/>
      <c r="BK34" s="596"/>
      <c r="BL34" s="596"/>
      <c r="BM34" s="596"/>
      <c r="BN34" s="596"/>
      <c r="BO34" s="596"/>
      <c r="BP34" s="596"/>
      <c r="BQ34" s="596"/>
      <c r="BR34" s="596"/>
      <c r="BS34" s="596"/>
      <c r="BT34" s="596"/>
      <c r="BU34" s="596"/>
      <c r="BV34" s="178"/>
      <c r="BW34" s="595">
        <f>IF(BY34="","",MAX(C34:D43,U34:V43,AM34:AN43,BE34:BF43)+1)</f>
        <v>7</v>
      </c>
      <c r="BX34" s="595"/>
      <c r="BY34" s="596" t="str">
        <f>IF('各会計、関係団体の財政状況及び健全化判断比率'!B68="","",'各会計、関係団体の財政状況及び健全化判断比率'!B68)</f>
        <v>比企広域市町村圏組合</v>
      </c>
      <c r="BZ34" s="596"/>
      <c r="CA34" s="596"/>
      <c r="CB34" s="596"/>
      <c r="CC34" s="596"/>
      <c r="CD34" s="596"/>
      <c r="CE34" s="596"/>
      <c r="CF34" s="596"/>
      <c r="CG34" s="596"/>
      <c r="CH34" s="596"/>
      <c r="CI34" s="596"/>
      <c r="CJ34" s="596"/>
      <c r="CK34" s="596"/>
      <c r="CL34" s="596"/>
      <c r="CM34" s="596"/>
      <c r="CN34" s="178"/>
      <c r="CO34" s="595">
        <f>IF(CQ34="","",MAX(C34:D43,U34:V43,AM34:AN43,BE34:BF43,BW34:BX43)+1)</f>
        <v>17</v>
      </c>
      <c r="CP34" s="595"/>
      <c r="CQ34" s="596" t="str">
        <f>IF('各会計、関係団体の財政状況及び健全化判断比率'!BS7="","",'各会計、関係団体の財政状況及び健全化判断比率'!BS7)</f>
        <v>株式会社東秩父村和紙の里</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x14ac:dyDescent="0.15">
      <c r="A35" s="178"/>
      <c r="B35" s="202"/>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8"/>
      <c r="U35" s="595">
        <f>IF(W35="","",U34+1)</f>
        <v>3</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178"/>
      <c r="AM35" s="595" t="str">
        <f t="shared" ref="AM35:AM43" si="0">IF(AO35="","",AM34+1)</f>
        <v/>
      </c>
      <c r="AN35" s="595"/>
      <c r="AO35" s="596"/>
      <c r="AP35" s="596"/>
      <c r="AQ35" s="596"/>
      <c r="AR35" s="596"/>
      <c r="AS35" s="596"/>
      <c r="AT35" s="596"/>
      <c r="AU35" s="596"/>
      <c r="AV35" s="596"/>
      <c r="AW35" s="596"/>
      <c r="AX35" s="596"/>
      <c r="AY35" s="596"/>
      <c r="AZ35" s="596"/>
      <c r="BA35" s="596"/>
      <c r="BB35" s="596"/>
      <c r="BC35" s="596"/>
      <c r="BD35" s="178"/>
      <c r="BE35" s="595">
        <f t="shared" ref="BE35:BE43" si="1">IF(BG35="","",BE34+1)</f>
        <v>6</v>
      </c>
      <c r="BF35" s="595"/>
      <c r="BG35" s="596" t="str">
        <f>IF('各会計、関係団体の財政状況及び健全化判断比率'!B32="","",'各会計、関係団体の財政状況及び健全化判断比率'!B32)</f>
        <v>合併処理浄化槽設置管理事業特別会計</v>
      </c>
      <c r="BH35" s="596"/>
      <c r="BI35" s="596"/>
      <c r="BJ35" s="596"/>
      <c r="BK35" s="596"/>
      <c r="BL35" s="596"/>
      <c r="BM35" s="596"/>
      <c r="BN35" s="596"/>
      <c r="BO35" s="596"/>
      <c r="BP35" s="596"/>
      <c r="BQ35" s="596"/>
      <c r="BR35" s="596"/>
      <c r="BS35" s="596"/>
      <c r="BT35" s="596"/>
      <c r="BU35" s="596"/>
      <c r="BV35" s="178"/>
      <c r="BW35" s="595">
        <f t="shared" ref="BW35:BW43" si="2">IF(BY35="","",BW34+1)</f>
        <v>8</v>
      </c>
      <c r="BX35" s="595"/>
      <c r="BY35" s="596" t="str">
        <f>IF('各会計、関係団体の財政状況及び健全化判断比率'!B69="","",'各会計、関係団体の財政状況及び健全化判断比率'!B69)</f>
        <v>　　　　　　〃</v>
      </c>
      <c r="BZ35" s="596"/>
      <c r="CA35" s="596"/>
      <c r="CB35" s="596"/>
      <c r="CC35" s="596"/>
      <c r="CD35" s="596"/>
      <c r="CE35" s="596"/>
      <c r="CF35" s="596"/>
      <c r="CG35" s="596"/>
      <c r="CH35" s="596"/>
      <c r="CI35" s="596"/>
      <c r="CJ35" s="596"/>
      <c r="CK35" s="596"/>
      <c r="CL35" s="596"/>
      <c r="CM35" s="596"/>
      <c r="CN35" s="178"/>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x14ac:dyDescent="0.15">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4</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9</v>
      </c>
      <c r="BX36" s="595"/>
      <c r="BY36" s="596" t="str">
        <f>IF('各会計、関係団体の財政状況及び健全化判断比率'!B70="","",'各会計、関係団体の財政状況及び健全化判断比率'!B70)</f>
        <v>　　　　　　〃</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x14ac:dyDescent="0.15">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10</v>
      </c>
      <c r="BX37" s="595"/>
      <c r="BY37" s="596" t="str">
        <f>IF('各会計、関係団体の財政状況及び健全化判断比率'!B71="","",'各会計、関係団体の財政状況及び健全化判断比率'!B71)</f>
        <v>　　　　　　〃</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15">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11</v>
      </c>
      <c r="BX38" s="595"/>
      <c r="BY38" s="596" t="str">
        <f>IF('各会計、関係団体の財政状況及び健全化判断比率'!B72="","",'各会計、関係団体の財政状況及び健全化判断比率'!B72)</f>
        <v>　　　　　　〃</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15">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12</v>
      </c>
      <c r="BX39" s="595"/>
      <c r="BY39" s="596" t="str">
        <f>IF('各会計、関係団体の財政状況及び健全化判断比率'!B73="","",'各会計、関係団体の財政状況及び健全化判断比率'!B73)</f>
        <v>小川地区衛生組合</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15">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f t="shared" si="2"/>
        <v>13</v>
      </c>
      <c r="BX40" s="595"/>
      <c r="BY40" s="596" t="str">
        <f>IF('各会計、関係団体の財政状況及び健全化判断比率'!B74="","",'各会計、関係団体の財政状況及び健全化判断比率'!B74)</f>
        <v>彩の国さいたま人づくり広域連合</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15">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f t="shared" si="2"/>
        <v>14</v>
      </c>
      <c r="BX41" s="595"/>
      <c r="BY41" s="596" t="str">
        <f>IF('各会計、関係団体の財政状況及び健全化判断比率'!B75="","",'各会計、関係団体の財政状況及び健全化判断比率'!B75)</f>
        <v>埼玉県市町村総合事務組合</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15">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f t="shared" si="2"/>
        <v>15</v>
      </c>
      <c r="BX42" s="595"/>
      <c r="BY42" s="596" t="str">
        <f>IF('各会計、関係団体の財政状況及び健全化判断比率'!B76="","",'各会計、関係団体の財政状況及び健全化判断比率'!B76)</f>
        <v>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15">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f t="shared" si="2"/>
        <v>16</v>
      </c>
      <c r="BX43" s="595"/>
      <c r="BY43" s="596" t="str">
        <f>IF('各会計、関係団体の財政状況及び健全化判断比率'!B77="","",'各会計、関係団体の財政状況及び健全化判断比率'!B77)</f>
        <v>埼玉県後期高齢者医療広域連合</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1" t="s">
        <v>205</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206</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207</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598" t="s">
        <v>208</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361" t="s">
        <v>209</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210</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211</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61" t="s">
        <v>610</v>
      </c>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361"/>
      <c r="CU53" s="361"/>
      <c r="CV53" s="361"/>
      <c r="CW53" s="361"/>
      <c r="CX53" s="361"/>
      <c r="CY53" s="361"/>
      <c r="CZ53" s="361"/>
      <c r="DA53" s="361"/>
      <c r="DB53" s="361"/>
      <c r="DC53" s="361"/>
      <c r="DD53" s="361"/>
      <c r="DE53" s="361"/>
      <c r="DF53" s="361"/>
      <c r="DG53" s="361"/>
      <c r="DH53" s="361"/>
      <c r="DI53" s="361"/>
    </row>
    <row r="54" spans="5:113" x14ac:dyDescent="0.15"/>
    <row r="55" spans="5:113" x14ac:dyDescent="0.15"/>
    <row r="56" spans="5:113" x14ac:dyDescent="0.15"/>
  </sheetData>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9F66B-7674-4D27-A20B-0FDB379F7894}">
  <sheetPr>
    <pageSetUpPr fitToPage="1"/>
  </sheetPr>
  <dimension ref="B1:EM50"/>
  <sheetViews>
    <sheetView showGridLines="0" workbookViewId="0">
      <selection activeCell="Z12" sqref="Z12:AC12"/>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212</v>
      </c>
      <c r="DI1" s="715"/>
      <c r="DJ1" s="715"/>
      <c r="DK1" s="715"/>
      <c r="DL1" s="715"/>
      <c r="DM1" s="715"/>
      <c r="DN1" s="716"/>
      <c r="DO1" s="211"/>
      <c r="DP1" s="714" t="s">
        <v>213</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215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216</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217</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218</v>
      </c>
      <c r="S4" s="676"/>
      <c r="T4" s="676"/>
      <c r="U4" s="676"/>
      <c r="V4" s="676"/>
      <c r="W4" s="676"/>
      <c r="X4" s="676"/>
      <c r="Y4" s="677"/>
      <c r="Z4" s="675" t="s">
        <v>219</v>
      </c>
      <c r="AA4" s="676"/>
      <c r="AB4" s="676"/>
      <c r="AC4" s="677"/>
      <c r="AD4" s="675" t="s">
        <v>220</v>
      </c>
      <c r="AE4" s="676"/>
      <c r="AF4" s="676"/>
      <c r="AG4" s="676"/>
      <c r="AH4" s="676"/>
      <c r="AI4" s="676"/>
      <c r="AJ4" s="676"/>
      <c r="AK4" s="677"/>
      <c r="AL4" s="675" t="s">
        <v>219</v>
      </c>
      <c r="AM4" s="676"/>
      <c r="AN4" s="676"/>
      <c r="AO4" s="677"/>
      <c r="AP4" s="711" t="s">
        <v>221</v>
      </c>
      <c r="AQ4" s="711"/>
      <c r="AR4" s="711"/>
      <c r="AS4" s="711"/>
      <c r="AT4" s="711"/>
      <c r="AU4" s="711"/>
      <c r="AV4" s="711"/>
      <c r="AW4" s="711"/>
      <c r="AX4" s="711"/>
      <c r="AY4" s="711"/>
      <c r="AZ4" s="711"/>
      <c r="BA4" s="711"/>
      <c r="BB4" s="711"/>
      <c r="BC4" s="711"/>
      <c r="BD4" s="711"/>
      <c r="BE4" s="711"/>
      <c r="BF4" s="711"/>
      <c r="BG4" s="711" t="s">
        <v>222</v>
      </c>
      <c r="BH4" s="711"/>
      <c r="BI4" s="711"/>
      <c r="BJ4" s="711"/>
      <c r="BK4" s="711"/>
      <c r="BL4" s="711"/>
      <c r="BM4" s="711"/>
      <c r="BN4" s="711"/>
      <c r="BO4" s="711" t="s">
        <v>219</v>
      </c>
      <c r="BP4" s="711"/>
      <c r="BQ4" s="711"/>
      <c r="BR4" s="711"/>
      <c r="BS4" s="711" t="s">
        <v>223</v>
      </c>
      <c r="BT4" s="711"/>
      <c r="BU4" s="711"/>
      <c r="BV4" s="711"/>
      <c r="BW4" s="711"/>
      <c r="BX4" s="711"/>
      <c r="BY4" s="711"/>
      <c r="BZ4" s="711"/>
      <c r="CA4" s="711"/>
      <c r="CB4" s="711"/>
      <c r="CD4" s="675" t="s">
        <v>224</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225</v>
      </c>
      <c r="C5" s="673"/>
      <c r="D5" s="673"/>
      <c r="E5" s="673"/>
      <c r="F5" s="673"/>
      <c r="G5" s="673"/>
      <c r="H5" s="673"/>
      <c r="I5" s="673"/>
      <c r="J5" s="673"/>
      <c r="K5" s="673"/>
      <c r="L5" s="673"/>
      <c r="M5" s="673"/>
      <c r="N5" s="673"/>
      <c r="O5" s="673"/>
      <c r="P5" s="673"/>
      <c r="Q5" s="674"/>
      <c r="R5" s="669">
        <v>246346</v>
      </c>
      <c r="S5" s="670"/>
      <c r="T5" s="670"/>
      <c r="U5" s="670"/>
      <c r="V5" s="670"/>
      <c r="W5" s="670"/>
      <c r="X5" s="670"/>
      <c r="Y5" s="698"/>
      <c r="Z5" s="712">
        <v>8.6</v>
      </c>
      <c r="AA5" s="712"/>
      <c r="AB5" s="712"/>
      <c r="AC5" s="712"/>
      <c r="AD5" s="713">
        <v>246346</v>
      </c>
      <c r="AE5" s="713"/>
      <c r="AF5" s="713"/>
      <c r="AG5" s="713"/>
      <c r="AH5" s="713"/>
      <c r="AI5" s="713"/>
      <c r="AJ5" s="713"/>
      <c r="AK5" s="713"/>
      <c r="AL5" s="699">
        <v>15.3</v>
      </c>
      <c r="AM5" s="685"/>
      <c r="AN5" s="685"/>
      <c r="AO5" s="700"/>
      <c r="AP5" s="672" t="s">
        <v>226</v>
      </c>
      <c r="AQ5" s="673"/>
      <c r="AR5" s="673"/>
      <c r="AS5" s="673"/>
      <c r="AT5" s="673"/>
      <c r="AU5" s="673"/>
      <c r="AV5" s="673"/>
      <c r="AW5" s="673"/>
      <c r="AX5" s="673"/>
      <c r="AY5" s="673"/>
      <c r="AZ5" s="673"/>
      <c r="BA5" s="673"/>
      <c r="BB5" s="673"/>
      <c r="BC5" s="673"/>
      <c r="BD5" s="673"/>
      <c r="BE5" s="673"/>
      <c r="BF5" s="674"/>
      <c r="BG5" s="622">
        <v>246346</v>
      </c>
      <c r="BH5" s="623"/>
      <c r="BI5" s="623"/>
      <c r="BJ5" s="623"/>
      <c r="BK5" s="623"/>
      <c r="BL5" s="623"/>
      <c r="BM5" s="623"/>
      <c r="BN5" s="624"/>
      <c r="BO5" s="648">
        <v>100</v>
      </c>
      <c r="BP5" s="648"/>
      <c r="BQ5" s="648"/>
      <c r="BR5" s="648"/>
      <c r="BS5" s="649" t="s">
        <v>126</v>
      </c>
      <c r="BT5" s="649"/>
      <c r="BU5" s="649"/>
      <c r="BV5" s="649"/>
      <c r="BW5" s="649"/>
      <c r="BX5" s="649"/>
      <c r="BY5" s="649"/>
      <c r="BZ5" s="649"/>
      <c r="CA5" s="649"/>
      <c r="CB5" s="694"/>
      <c r="CD5" s="675" t="s">
        <v>221</v>
      </c>
      <c r="CE5" s="676"/>
      <c r="CF5" s="676"/>
      <c r="CG5" s="676"/>
      <c r="CH5" s="676"/>
      <c r="CI5" s="676"/>
      <c r="CJ5" s="676"/>
      <c r="CK5" s="676"/>
      <c r="CL5" s="676"/>
      <c r="CM5" s="676"/>
      <c r="CN5" s="676"/>
      <c r="CO5" s="676"/>
      <c r="CP5" s="676"/>
      <c r="CQ5" s="677"/>
      <c r="CR5" s="675" t="s">
        <v>227</v>
      </c>
      <c r="CS5" s="676"/>
      <c r="CT5" s="676"/>
      <c r="CU5" s="676"/>
      <c r="CV5" s="676"/>
      <c r="CW5" s="676"/>
      <c r="CX5" s="676"/>
      <c r="CY5" s="677"/>
      <c r="CZ5" s="675" t="s">
        <v>219</v>
      </c>
      <c r="DA5" s="676"/>
      <c r="DB5" s="676"/>
      <c r="DC5" s="677"/>
      <c r="DD5" s="675" t="s">
        <v>228</v>
      </c>
      <c r="DE5" s="676"/>
      <c r="DF5" s="676"/>
      <c r="DG5" s="676"/>
      <c r="DH5" s="676"/>
      <c r="DI5" s="676"/>
      <c r="DJ5" s="676"/>
      <c r="DK5" s="676"/>
      <c r="DL5" s="676"/>
      <c r="DM5" s="676"/>
      <c r="DN5" s="676"/>
      <c r="DO5" s="676"/>
      <c r="DP5" s="677"/>
      <c r="DQ5" s="675" t="s">
        <v>229</v>
      </c>
      <c r="DR5" s="676"/>
      <c r="DS5" s="676"/>
      <c r="DT5" s="676"/>
      <c r="DU5" s="676"/>
      <c r="DV5" s="676"/>
      <c r="DW5" s="676"/>
      <c r="DX5" s="676"/>
      <c r="DY5" s="676"/>
      <c r="DZ5" s="676"/>
      <c r="EA5" s="676"/>
      <c r="EB5" s="676"/>
      <c r="EC5" s="677"/>
    </row>
    <row r="6" spans="2:143" ht="11.25" customHeight="1" x14ac:dyDescent="0.15">
      <c r="B6" s="619" t="s">
        <v>230</v>
      </c>
      <c r="C6" s="620"/>
      <c r="D6" s="620"/>
      <c r="E6" s="620"/>
      <c r="F6" s="620"/>
      <c r="G6" s="620"/>
      <c r="H6" s="620"/>
      <c r="I6" s="620"/>
      <c r="J6" s="620"/>
      <c r="K6" s="620"/>
      <c r="L6" s="620"/>
      <c r="M6" s="620"/>
      <c r="N6" s="620"/>
      <c r="O6" s="620"/>
      <c r="P6" s="620"/>
      <c r="Q6" s="621"/>
      <c r="R6" s="622">
        <v>27018</v>
      </c>
      <c r="S6" s="623"/>
      <c r="T6" s="623"/>
      <c r="U6" s="623"/>
      <c r="V6" s="623"/>
      <c r="W6" s="623"/>
      <c r="X6" s="623"/>
      <c r="Y6" s="624"/>
      <c r="Z6" s="648">
        <v>0.9</v>
      </c>
      <c r="AA6" s="648"/>
      <c r="AB6" s="648"/>
      <c r="AC6" s="648"/>
      <c r="AD6" s="649">
        <v>27018</v>
      </c>
      <c r="AE6" s="649"/>
      <c r="AF6" s="649"/>
      <c r="AG6" s="649"/>
      <c r="AH6" s="649"/>
      <c r="AI6" s="649"/>
      <c r="AJ6" s="649"/>
      <c r="AK6" s="649"/>
      <c r="AL6" s="625">
        <v>1.7</v>
      </c>
      <c r="AM6" s="626"/>
      <c r="AN6" s="626"/>
      <c r="AO6" s="650"/>
      <c r="AP6" s="619" t="s">
        <v>231</v>
      </c>
      <c r="AQ6" s="620"/>
      <c r="AR6" s="620"/>
      <c r="AS6" s="620"/>
      <c r="AT6" s="620"/>
      <c r="AU6" s="620"/>
      <c r="AV6" s="620"/>
      <c r="AW6" s="620"/>
      <c r="AX6" s="620"/>
      <c r="AY6" s="620"/>
      <c r="AZ6" s="620"/>
      <c r="BA6" s="620"/>
      <c r="BB6" s="620"/>
      <c r="BC6" s="620"/>
      <c r="BD6" s="620"/>
      <c r="BE6" s="620"/>
      <c r="BF6" s="621"/>
      <c r="BG6" s="622">
        <v>246346</v>
      </c>
      <c r="BH6" s="623"/>
      <c r="BI6" s="623"/>
      <c r="BJ6" s="623"/>
      <c r="BK6" s="623"/>
      <c r="BL6" s="623"/>
      <c r="BM6" s="623"/>
      <c r="BN6" s="624"/>
      <c r="BO6" s="648">
        <v>100</v>
      </c>
      <c r="BP6" s="648"/>
      <c r="BQ6" s="648"/>
      <c r="BR6" s="648"/>
      <c r="BS6" s="649" t="s">
        <v>126</v>
      </c>
      <c r="BT6" s="649"/>
      <c r="BU6" s="649"/>
      <c r="BV6" s="649"/>
      <c r="BW6" s="649"/>
      <c r="BX6" s="649"/>
      <c r="BY6" s="649"/>
      <c r="BZ6" s="649"/>
      <c r="CA6" s="649"/>
      <c r="CB6" s="694"/>
      <c r="CD6" s="672" t="s">
        <v>232</v>
      </c>
      <c r="CE6" s="673"/>
      <c r="CF6" s="673"/>
      <c r="CG6" s="673"/>
      <c r="CH6" s="673"/>
      <c r="CI6" s="673"/>
      <c r="CJ6" s="673"/>
      <c r="CK6" s="673"/>
      <c r="CL6" s="673"/>
      <c r="CM6" s="673"/>
      <c r="CN6" s="673"/>
      <c r="CO6" s="673"/>
      <c r="CP6" s="673"/>
      <c r="CQ6" s="674"/>
      <c r="CR6" s="622">
        <v>45956</v>
      </c>
      <c r="CS6" s="623"/>
      <c r="CT6" s="623"/>
      <c r="CU6" s="623"/>
      <c r="CV6" s="623"/>
      <c r="CW6" s="623"/>
      <c r="CX6" s="623"/>
      <c r="CY6" s="624"/>
      <c r="CZ6" s="699">
        <v>1.7</v>
      </c>
      <c r="DA6" s="685"/>
      <c r="DB6" s="685"/>
      <c r="DC6" s="701"/>
      <c r="DD6" s="628" t="s">
        <v>126</v>
      </c>
      <c r="DE6" s="623"/>
      <c r="DF6" s="623"/>
      <c r="DG6" s="623"/>
      <c r="DH6" s="623"/>
      <c r="DI6" s="623"/>
      <c r="DJ6" s="623"/>
      <c r="DK6" s="623"/>
      <c r="DL6" s="623"/>
      <c r="DM6" s="623"/>
      <c r="DN6" s="623"/>
      <c r="DO6" s="623"/>
      <c r="DP6" s="624"/>
      <c r="DQ6" s="628">
        <v>45956</v>
      </c>
      <c r="DR6" s="623"/>
      <c r="DS6" s="623"/>
      <c r="DT6" s="623"/>
      <c r="DU6" s="623"/>
      <c r="DV6" s="623"/>
      <c r="DW6" s="623"/>
      <c r="DX6" s="623"/>
      <c r="DY6" s="623"/>
      <c r="DZ6" s="623"/>
      <c r="EA6" s="623"/>
      <c r="EB6" s="623"/>
      <c r="EC6" s="661"/>
    </row>
    <row r="7" spans="2:143" ht="11.25" customHeight="1" x14ac:dyDescent="0.15">
      <c r="B7" s="619" t="s">
        <v>233</v>
      </c>
      <c r="C7" s="620"/>
      <c r="D7" s="620"/>
      <c r="E7" s="620"/>
      <c r="F7" s="620"/>
      <c r="G7" s="620"/>
      <c r="H7" s="620"/>
      <c r="I7" s="620"/>
      <c r="J7" s="620"/>
      <c r="K7" s="620"/>
      <c r="L7" s="620"/>
      <c r="M7" s="620"/>
      <c r="N7" s="620"/>
      <c r="O7" s="620"/>
      <c r="P7" s="620"/>
      <c r="Q7" s="621"/>
      <c r="R7" s="622">
        <v>144</v>
      </c>
      <c r="S7" s="623"/>
      <c r="T7" s="623"/>
      <c r="U7" s="623"/>
      <c r="V7" s="623"/>
      <c r="W7" s="623"/>
      <c r="X7" s="623"/>
      <c r="Y7" s="624"/>
      <c r="Z7" s="648">
        <v>0</v>
      </c>
      <c r="AA7" s="648"/>
      <c r="AB7" s="648"/>
      <c r="AC7" s="648"/>
      <c r="AD7" s="649">
        <v>144</v>
      </c>
      <c r="AE7" s="649"/>
      <c r="AF7" s="649"/>
      <c r="AG7" s="649"/>
      <c r="AH7" s="649"/>
      <c r="AI7" s="649"/>
      <c r="AJ7" s="649"/>
      <c r="AK7" s="649"/>
      <c r="AL7" s="625">
        <v>0</v>
      </c>
      <c r="AM7" s="626"/>
      <c r="AN7" s="626"/>
      <c r="AO7" s="650"/>
      <c r="AP7" s="619" t="s">
        <v>234</v>
      </c>
      <c r="AQ7" s="620"/>
      <c r="AR7" s="620"/>
      <c r="AS7" s="620"/>
      <c r="AT7" s="620"/>
      <c r="AU7" s="620"/>
      <c r="AV7" s="620"/>
      <c r="AW7" s="620"/>
      <c r="AX7" s="620"/>
      <c r="AY7" s="620"/>
      <c r="AZ7" s="620"/>
      <c r="BA7" s="620"/>
      <c r="BB7" s="620"/>
      <c r="BC7" s="620"/>
      <c r="BD7" s="620"/>
      <c r="BE7" s="620"/>
      <c r="BF7" s="621"/>
      <c r="BG7" s="622">
        <v>101217</v>
      </c>
      <c r="BH7" s="623"/>
      <c r="BI7" s="623"/>
      <c r="BJ7" s="623"/>
      <c r="BK7" s="623"/>
      <c r="BL7" s="623"/>
      <c r="BM7" s="623"/>
      <c r="BN7" s="624"/>
      <c r="BO7" s="648">
        <v>41.1</v>
      </c>
      <c r="BP7" s="648"/>
      <c r="BQ7" s="648"/>
      <c r="BR7" s="648"/>
      <c r="BS7" s="649" t="s">
        <v>126</v>
      </c>
      <c r="BT7" s="649"/>
      <c r="BU7" s="649"/>
      <c r="BV7" s="649"/>
      <c r="BW7" s="649"/>
      <c r="BX7" s="649"/>
      <c r="BY7" s="649"/>
      <c r="BZ7" s="649"/>
      <c r="CA7" s="649"/>
      <c r="CB7" s="694"/>
      <c r="CD7" s="619" t="s">
        <v>235</v>
      </c>
      <c r="CE7" s="620"/>
      <c r="CF7" s="620"/>
      <c r="CG7" s="620"/>
      <c r="CH7" s="620"/>
      <c r="CI7" s="620"/>
      <c r="CJ7" s="620"/>
      <c r="CK7" s="620"/>
      <c r="CL7" s="620"/>
      <c r="CM7" s="620"/>
      <c r="CN7" s="620"/>
      <c r="CO7" s="620"/>
      <c r="CP7" s="620"/>
      <c r="CQ7" s="621"/>
      <c r="CR7" s="622">
        <v>833264</v>
      </c>
      <c r="CS7" s="623"/>
      <c r="CT7" s="623"/>
      <c r="CU7" s="623"/>
      <c r="CV7" s="623"/>
      <c r="CW7" s="623"/>
      <c r="CX7" s="623"/>
      <c r="CY7" s="624"/>
      <c r="CZ7" s="648">
        <v>31.7</v>
      </c>
      <c r="DA7" s="648"/>
      <c r="DB7" s="648"/>
      <c r="DC7" s="648"/>
      <c r="DD7" s="628">
        <v>4568</v>
      </c>
      <c r="DE7" s="623"/>
      <c r="DF7" s="623"/>
      <c r="DG7" s="623"/>
      <c r="DH7" s="623"/>
      <c r="DI7" s="623"/>
      <c r="DJ7" s="623"/>
      <c r="DK7" s="623"/>
      <c r="DL7" s="623"/>
      <c r="DM7" s="623"/>
      <c r="DN7" s="623"/>
      <c r="DO7" s="623"/>
      <c r="DP7" s="624"/>
      <c r="DQ7" s="628">
        <v>738192</v>
      </c>
      <c r="DR7" s="623"/>
      <c r="DS7" s="623"/>
      <c r="DT7" s="623"/>
      <c r="DU7" s="623"/>
      <c r="DV7" s="623"/>
      <c r="DW7" s="623"/>
      <c r="DX7" s="623"/>
      <c r="DY7" s="623"/>
      <c r="DZ7" s="623"/>
      <c r="EA7" s="623"/>
      <c r="EB7" s="623"/>
      <c r="EC7" s="661"/>
    </row>
    <row r="8" spans="2:143" ht="11.25" customHeight="1" x14ac:dyDescent="0.15">
      <c r="B8" s="619" t="s">
        <v>236</v>
      </c>
      <c r="C8" s="620"/>
      <c r="D8" s="620"/>
      <c r="E8" s="620"/>
      <c r="F8" s="620"/>
      <c r="G8" s="620"/>
      <c r="H8" s="620"/>
      <c r="I8" s="620"/>
      <c r="J8" s="620"/>
      <c r="K8" s="620"/>
      <c r="L8" s="620"/>
      <c r="M8" s="620"/>
      <c r="N8" s="620"/>
      <c r="O8" s="620"/>
      <c r="P8" s="620"/>
      <c r="Q8" s="621"/>
      <c r="R8" s="622">
        <v>1419</v>
      </c>
      <c r="S8" s="623"/>
      <c r="T8" s="623"/>
      <c r="U8" s="623"/>
      <c r="V8" s="623"/>
      <c r="W8" s="623"/>
      <c r="X8" s="623"/>
      <c r="Y8" s="624"/>
      <c r="Z8" s="648">
        <v>0</v>
      </c>
      <c r="AA8" s="648"/>
      <c r="AB8" s="648"/>
      <c r="AC8" s="648"/>
      <c r="AD8" s="649">
        <v>1419</v>
      </c>
      <c r="AE8" s="649"/>
      <c r="AF8" s="649"/>
      <c r="AG8" s="649"/>
      <c r="AH8" s="649"/>
      <c r="AI8" s="649"/>
      <c r="AJ8" s="649"/>
      <c r="AK8" s="649"/>
      <c r="AL8" s="625">
        <v>0.1</v>
      </c>
      <c r="AM8" s="626"/>
      <c r="AN8" s="626"/>
      <c r="AO8" s="650"/>
      <c r="AP8" s="619" t="s">
        <v>237</v>
      </c>
      <c r="AQ8" s="620"/>
      <c r="AR8" s="620"/>
      <c r="AS8" s="620"/>
      <c r="AT8" s="620"/>
      <c r="AU8" s="620"/>
      <c r="AV8" s="620"/>
      <c r="AW8" s="620"/>
      <c r="AX8" s="620"/>
      <c r="AY8" s="620"/>
      <c r="AZ8" s="620"/>
      <c r="BA8" s="620"/>
      <c r="BB8" s="620"/>
      <c r="BC8" s="620"/>
      <c r="BD8" s="620"/>
      <c r="BE8" s="620"/>
      <c r="BF8" s="621"/>
      <c r="BG8" s="622">
        <v>4891</v>
      </c>
      <c r="BH8" s="623"/>
      <c r="BI8" s="623"/>
      <c r="BJ8" s="623"/>
      <c r="BK8" s="623"/>
      <c r="BL8" s="623"/>
      <c r="BM8" s="623"/>
      <c r="BN8" s="624"/>
      <c r="BO8" s="648">
        <v>2</v>
      </c>
      <c r="BP8" s="648"/>
      <c r="BQ8" s="648"/>
      <c r="BR8" s="648"/>
      <c r="BS8" s="649" t="s">
        <v>126</v>
      </c>
      <c r="BT8" s="649"/>
      <c r="BU8" s="649"/>
      <c r="BV8" s="649"/>
      <c r="BW8" s="649"/>
      <c r="BX8" s="649"/>
      <c r="BY8" s="649"/>
      <c r="BZ8" s="649"/>
      <c r="CA8" s="649"/>
      <c r="CB8" s="694"/>
      <c r="CD8" s="619" t="s">
        <v>238</v>
      </c>
      <c r="CE8" s="620"/>
      <c r="CF8" s="620"/>
      <c r="CG8" s="620"/>
      <c r="CH8" s="620"/>
      <c r="CI8" s="620"/>
      <c r="CJ8" s="620"/>
      <c r="CK8" s="620"/>
      <c r="CL8" s="620"/>
      <c r="CM8" s="620"/>
      <c r="CN8" s="620"/>
      <c r="CO8" s="620"/>
      <c r="CP8" s="620"/>
      <c r="CQ8" s="621"/>
      <c r="CR8" s="622">
        <v>479511</v>
      </c>
      <c r="CS8" s="623"/>
      <c r="CT8" s="623"/>
      <c r="CU8" s="623"/>
      <c r="CV8" s="623"/>
      <c r="CW8" s="623"/>
      <c r="CX8" s="623"/>
      <c r="CY8" s="624"/>
      <c r="CZ8" s="648">
        <v>18.2</v>
      </c>
      <c r="DA8" s="648"/>
      <c r="DB8" s="648"/>
      <c r="DC8" s="648"/>
      <c r="DD8" s="628" t="s">
        <v>126</v>
      </c>
      <c r="DE8" s="623"/>
      <c r="DF8" s="623"/>
      <c r="DG8" s="623"/>
      <c r="DH8" s="623"/>
      <c r="DI8" s="623"/>
      <c r="DJ8" s="623"/>
      <c r="DK8" s="623"/>
      <c r="DL8" s="623"/>
      <c r="DM8" s="623"/>
      <c r="DN8" s="623"/>
      <c r="DO8" s="623"/>
      <c r="DP8" s="624"/>
      <c r="DQ8" s="628">
        <v>321744</v>
      </c>
      <c r="DR8" s="623"/>
      <c r="DS8" s="623"/>
      <c r="DT8" s="623"/>
      <c r="DU8" s="623"/>
      <c r="DV8" s="623"/>
      <c r="DW8" s="623"/>
      <c r="DX8" s="623"/>
      <c r="DY8" s="623"/>
      <c r="DZ8" s="623"/>
      <c r="EA8" s="623"/>
      <c r="EB8" s="623"/>
      <c r="EC8" s="661"/>
    </row>
    <row r="9" spans="2:143" ht="11.25" customHeight="1" x14ac:dyDescent="0.15">
      <c r="B9" s="619" t="s">
        <v>239</v>
      </c>
      <c r="C9" s="620"/>
      <c r="D9" s="620"/>
      <c r="E9" s="620"/>
      <c r="F9" s="620"/>
      <c r="G9" s="620"/>
      <c r="H9" s="620"/>
      <c r="I9" s="620"/>
      <c r="J9" s="620"/>
      <c r="K9" s="620"/>
      <c r="L9" s="620"/>
      <c r="M9" s="620"/>
      <c r="N9" s="620"/>
      <c r="O9" s="620"/>
      <c r="P9" s="620"/>
      <c r="Q9" s="621"/>
      <c r="R9" s="622">
        <v>1679</v>
      </c>
      <c r="S9" s="623"/>
      <c r="T9" s="623"/>
      <c r="U9" s="623"/>
      <c r="V9" s="623"/>
      <c r="W9" s="623"/>
      <c r="X9" s="623"/>
      <c r="Y9" s="624"/>
      <c r="Z9" s="648">
        <v>0.1</v>
      </c>
      <c r="AA9" s="648"/>
      <c r="AB9" s="648"/>
      <c r="AC9" s="648"/>
      <c r="AD9" s="649">
        <v>1679</v>
      </c>
      <c r="AE9" s="649"/>
      <c r="AF9" s="649"/>
      <c r="AG9" s="649"/>
      <c r="AH9" s="649"/>
      <c r="AI9" s="649"/>
      <c r="AJ9" s="649"/>
      <c r="AK9" s="649"/>
      <c r="AL9" s="625">
        <v>0.1</v>
      </c>
      <c r="AM9" s="626"/>
      <c r="AN9" s="626"/>
      <c r="AO9" s="650"/>
      <c r="AP9" s="619" t="s">
        <v>240</v>
      </c>
      <c r="AQ9" s="620"/>
      <c r="AR9" s="620"/>
      <c r="AS9" s="620"/>
      <c r="AT9" s="620"/>
      <c r="AU9" s="620"/>
      <c r="AV9" s="620"/>
      <c r="AW9" s="620"/>
      <c r="AX9" s="620"/>
      <c r="AY9" s="620"/>
      <c r="AZ9" s="620"/>
      <c r="BA9" s="620"/>
      <c r="BB9" s="620"/>
      <c r="BC9" s="620"/>
      <c r="BD9" s="620"/>
      <c r="BE9" s="620"/>
      <c r="BF9" s="621"/>
      <c r="BG9" s="622">
        <v>90159</v>
      </c>
      <c r="BH9" s="623"/>
      <c r="BI9" s="623"/>
      <c r="BJ9" s="623"/>
      <c r="BK9" s="623"/>
      <c r="BL9" s="623"/>
      <c r="BM9" s="623"/>
      <c r="BN9" s="624"/>
      <c r="BO9" s="648">
        <v>36.6</v>
      </c>
      <c r="BP9" s="648"/>
      <c r="BQ9" s="648"/>
      <c r="BR9" s="648"/>
      <c r="BS9" s="649" t="s">
        <v>126</v>
      </c>
      <c r="BT9" s="649"/>
      <c r="BU9" s="649"/>
      <c r="BV9" s="649"/>
      <c r="BW9" s="649"/>
      <c r="BX9" s="649"/>
      <c r="BY9" s="649"/>
      <c r="BZ9" s="649"/>
      <c r="CA9" s="649"/>
      <c r="CB9" s="694"/>
      <c r="CD9" s="619" t="s">
        <v>241</v>
      </c>
      <c r="CE9" s="620"/>
      <c r="CF9" s="620"/>
      <c r="CG9" s="620"/>
      <c r="CH9" s="620"/>
      <c r="CI9" s="620"/>
      <c r="CJ9" s="620"/>
      <c r="CK9" s="620"/>
      <c r="CL9" s="620"/>
      <c r="CM9" s="620"/>
      <c r="CN9" s="620"/>
      <c r="CO9" s="620"/>
      <c r="CP9" s="620"/>
      <c r="CQ9" s="621"/>
      <c r="CR9" s="622">
        <v>286965</v>
      </c>
      <c r="CS9" s="623"/>
      <c r="CT9" s="623"/>
      <c r="CU9" s="623"/>
      <c r="CV9" s="623"/>
      <c r="CW9" s="623"/>
      <c r="CX9" s="623"/>
      <c r="CY9" s="624"/>
      <c r="CZ9" s="648">
        <v>10.9</v>
      </c>
      <c r="DA9" s="648"/>
      <c r="DB9" s="648"/>
      <c r="DC9" s="648"/>
      <c r="DD9" s="628" t="s">
        <v>126</v>
      </c>
      <c r="DE9" s="623"/>
      <c r="DF9" s="623"/>
      <c r="DG9" s="623"/>
      <c r="DH9" s="623"/>
      <c r="DI9" s="623"/>
      <c r="DJ9" s="623"/>
      <c r="DK9" s="623"/>
      <c r="DL9" s="623"/>
      <c r="DM9" s="623"/>
      <c r="DN9" s="623"/>
      <c r="DO9" s="623"/>
      <c r="DP9" s="624"/>
      <c r="DQ9" s="628">
        <v>255035</v>
      </c>
      <c r="DR9" s="623"/>
      <c r="DS9" s="623"/>
      <c r="DT9" s="623"/>
      <c r="DU9" s="623"/>
      <c r="DV9" s="623"/>
      <c r="DW9" s="623"/>
      <c r="DX9" s="623"/>
      <c r="DY9" s="623"/>
      <c r="DZ9" s="623"/>
      <c r="EA9" s="623"/>
      <c r="EB9" s="623"/>
      <c r="EC9" s="661"/>
    </row>
    <row r="10" spans="2:143" ht="11.25" customHeight="1" x14ac:dyDescent="0.15">
      <c r="B10" s="619" t="s">
        <v>242</v>
      </c>
      <c r="C10" s="620"/>
      <c r="D10" s="620"/>
      <c r="E10" s="620"/>
      <c r="F10" s="620"/>
      <c r="G10" s="620"/>
      <c r="H10" s="620"/>
      <c r="I10" s="620"/>
      <c r="J10" s="620"/>
      <c r="K10" s="620"/>
      <c r="L10" s="620"/>
      <c r="M10" s="620"/>
      <c r="N10" s="620"/>
      <c r="O10" s="620"/>
      <c r="P10" s="620"/>
      <c r="Q10" s="621"/>
      <c r="R10" s="622" t="s">
        <v>126</v>
      </c>
      <c r="S10" s="623"/>
      <c r="T10" s="623"/>
      <c r="U10" s="623"/>
      <c r="V10" s="623"/>
      <c r="W10" s="623"/>
      <c r="X10" s="623"/>
      <c r="Y10" s="624"/>
      <c r="Z10" s="648" t="s">
        <v>126</v>
      </c>
      <c r="AA10" s="648"/>
      <c r="AB10" s="648"/>
      <c r="AC10" s="648"/>
      <c r="AD10" s="649" t="s">
        <v>126</v>
      </c>
      <c r="AE10" s="649"/>
      <c r="AF10" s="649"/>
      <c r="AG10" s="649"/>
      <c r="AH10" s="649"/>
      <c r="AI10" s="649"/>
      <c r="AJ10" s="649"/>
      <c r="AK10" s="649"/>
      <c r="AL10" s="625" t="s">
        <v>126</v>
      </c>
      <c r="AM10" s="626"/>
      <c r="AN10" s="626"/>
      <c r="AO10" s="650"/>
      <c r="AP10" s="619" t="s">
        <v>243</v>
      </c>
      <c r="AQ10" s="620"/>
      <c r="AR10" s="620"/>
      <c r="AS10" s="620"/>
      <c r="AT10" s="620"/>
      <c r="AU10" s="620"/>
      <c r="AV10" s="620"/>
      <c r="AW10" s="620"/>
      <c r="AX10" s="620"/>
      <c r="AY10" s="620"/>
      <c r="AZ10" s="620"/>
      <c r="BA10" s="620"/>
      <c r="BB10" s="620"/>
      <c r="BC10" s="620"/>
      <c r="BD10" s="620"/>
      <c r="BE10" s="620"/>
      <c r="BF10" s="621"/>
      <c r="BG10" s="622">
        <v>3755</v>
      </c>
      <c r="BH10" s="623"/>
      <c r="BI10" s="623"/>
      <c r="BJ10" s="623"/>
      <c r="BK10" s="623"/>
      <c r="BL10" s="623"/>
      <c r="BM10" s="623"/>
      <c r="BN10" s="624"/>
      <c r="BO10" s="648">
        <v>1.5</v>
      </c>
      <c r="BP10" s="648"/>
      <c r="BQ10" s="648"/>
      <c r="BR10" s="648"/>
      <c r="BS10" s="649" t="s">
        <v>126</v>
      </c>
      <c r="BT10" s="649"/>
      <c r="BU10" s="649"/>
      <c r="BV10" s="649"/>
      <c r="BW10" s="649"/>
      <c r="BX10" s="649"/>
      <c r="BY10" s="649"/>
      <c r="BZ10" s="649"/>
      <c r="CA10" s="649"/>
      <c r="CB10" s="694"/>
      <c r="CD10" s="619" t="s">
        <v>244</v>
      </c>
      <c r="CE10" s="620"/>
      <c r="CF10" s="620"/>
      <c r="CG10" s="620"/>
      <c r="CH10" s="620"/>
      <c r="CI10" s="620"/>
      <c r="CJ10" s="620"/>
      <c r="CK10" s="620"/>
      <c r="CL10" s="620"/>
      <c r="CM10" s="620"/>
      <c r="CN10" s="620"/>
      <c r="CO10" s="620"/>
      <c r="CP10" s="620"/>
      <c r="CQ10" s="621"/>
      <c r="CR10" s="622" t="s">
        <v>126</v>
      </c>
      <c r="CS10" s="623"/>
      <c r="CT10" s="623"/>
      <c r="CU10" s="623"/>
      <c r="CV10" s="623"/>
      <c r="CW10" s="623"/>
      <c r="CX10" s="623"/>
      <c r="CY10" s="624"/>
      <c r="CZ10" s="648" t="s">
        <v>126</v>
      </c>
      <c r="DA10" s="648"/>
      <c r="DB10" s="648"/>
      <c r="DC10" s="648"/>
      <c r="DD10" s="628" t="s">
        <v>126</v>
      </c>
      <c r="DE10" s="623"/>
      <c r="DF10" s="623"/>
      <c r="DG10" s="623"/>
      <c r="DH10" s="623"/>
      <c r="DI10" s="623"/>
      <c r="DJ10" s="623"/>
      <c r="DK10" s="623"/>
      <c r="DL10" s="623"/>
      <c r="DM10" s="623"/>
      <c r="DN10" s="623"/>
      <c r="DO10" s="623"/>
      <c r="DP10" s="624"/>
      <c r="DQ10" s="628" t="s">
        <v>126</v>
      </c>
      <c r="DR10" s="623"/>
      <c r="DS10" s="623"/>
      <c r="DT10" s="623"/>
      <c r="DU10" s="623"/>
      <c r="DV10" s="623"/>
      <c r="DW10" s="623"/>
      <c r="DX10" s="623"/>
      <c r="DY10" s="623"/>
      <c r="DZ10" s="623"/>
      <c r="EA10" s="623"/>
      <c r="EB10" s="623"/>
      <c r="EC10" s="661"/>
    </row>
    <row r="11" spans="2:143" ht="11.25" customHeight="1" x14ac:dyDescent="0.15">
      <c r="B11" s="619" t="s">
        <v>245</v>
      </c>
      <c r="C11" s="620"/>
      <c r="D11" s="620"/>
      <c r="E11" s="620"/>
      <c r="F11" s="620"/>
      <c r="G11" s="620"/>
      <c r="H11" s="620"/>
      <c r="I11" s="620"/>
      <c r="J11" s="620"/>
      <c r="K11" s="620"/>
      <c r="L11" s="620"/>
      <c r="M11" s="620"/>
      <c r="N11" s="620"/>
      <c r="O11" s="620"/>
      <c r="P11" s="620"/>
      <c r="Q11" s="621"/>
      <c r="R11" s="622">
        <v>61216</v>
      </c>
      <c r="S11" s="623"/>
      <c r="T11" s="623"/>
      <c r="U11" s="623"/>
      <c r="V11" s="623"/>
      <c r="W11" s="623"/>
      <c r="X11" s="623"/>
      <c r="Y11" s="624"/>
      <c r="Z11" s="625">
        <v>2.1</v>
      </c>
      <c r="AA11" s="626"/>
      <c r="AB11" s="626"/>
      <c r="AC11" s="627"/>
      <c r="AD11" s="628">
        <v>61216</v>
      </c>
      <c r="AE11" s="623"/>
      <c r="AF11" s="623"/>
      <c r="AG11" s="623"/>
      <c r="AH11" s="623"/>
      <c r="AI11" s="623"/>
      <c r="AJ11" s="623"/>
      <c r="AK11" s="624"/>
      <c r="AL11" s="625">
        <v>3.8</v>
      </c>
      <c r="AM11" s="626"/>
      <c r="AN11" s="626"/>
      <c r="AO11" s="650"/>
      <c r="AP11" s="619" t="s">
        <v>246</v>
      </c>
      <c r="AQ11" s="620"/>
      <c r="AR11" s="620"/>
      <c r="AS11" s="620"/>
      <c r="AT11" s="620"/>
      <c r="AU11" s="620"/>
      <c r="AV11" s="620"/>
      <c r="AW11" s="620"/>
      <c r="AX11" s="620"/>
      <c r="AY11" s="620"/>
      <c r="AZ11" s="620"/>
      <c r="BA11" s="620"/>
      <c r="BB11" s="620"/>
      <c r="BC11" s="620"/>
      <c r="BD11" s="620"/>
      <c r="BE11" s="620"/>
      <c r="BF11" s="621"/>
      <c r="BG11" s="622">
        <v>2412</v>
      </c>
      <c r="BH11" s="623"/>
      <c r="BI11" s="623"/>
      <c r="BJ11" s="623"/>
      <c r="BK11" s="623"/>
      <c r="BL11" s="623"/>
      <c r="BM11" s="623"/>
      <c r="BN11" s="624"/>
      <c r="BO11" s="648">
        <v>1</v>
      </c>
      <c r="BP11" s="648"/>
      <c r="BQ11" s="648"/>
      <c r="BR11" s="648"/>
      <c r="BS11" s="649" t="s">
        <v>126</v>
      </c>
      <c r="BT11" s="649"/>
      <c r="BU11" s="649"/>
      <c r="BV11" s="649"/>
      <c r="BW11" s="649"/>
      <c r="BX11" s="649"/>
      <c r="BY11" s="649"/>
      <c r="BZ11" s="649"/>
      <c r="CA11" s="649"/>
      <c r="CB11" s="694"/>
      <c r="CD11" s="619" t="s">
        <v>247</v>
      </c>
      <c r="CE11" s="620"/>
      <c r="CF11" s="620"/>
      <c r="CG11" s="620"/>
      <c r="CH11" s="620"/>
      <c r="CI11" s="620"/>
      <c r="CJ11" s="620"/>
      <c r="CK11" s="620"/>
      <c r="CL11" s="620"/>
      <c r="CM11" s="620"/>
      <c r="CN11" s="620"/>
      <c r="CO11" s="620"/>
      <c r="CP11" s="620"/>
      <c r="CQ11" s="621"/>
      <c r="CR11" s="622">
        <v>39130</v>
      </c>
      <c r="CS11" s="623"/>
      <c r="CT11" s="623"/>
      <c r="CU11" s="623"/>
      <c r="CV11" s="623"/>
      <c r="CW11" s="623"/>
      <c r="CX11" s="623"/>
      <c r="CY11" s="624"/>
      <c r="CZ11" s="648">
        <v>1.5</v>
      </c>
      <c r="DA11" s="648"/>
      <c r="DB11" s="648"/>
      <c r="DC11" s="648"/>
      <c r="DD11" s="628">
        <v>446</v>
      </c>
      <c r="DE11" s="623"/>
      <c r="DF11" s="623"/>
      <c r="DG11" s="623"/>
      <c r="DH11" s="623"/>
      <c r="DI11" s="623"/>
      <c r="DJ11" s="623"/>
      <c r="DK11" s="623"/>
      <c r="DL11" s="623"/>
      <c r="DM11" s="623"/>
      <c r="DN11" s="623"/>
      <c r="DO11" s="623"/>
      <c r="DP11" s="624"/>
      <c r="DQ11" s="628">
        <v>33344</v>
      </c>
      <c r="DR11" s="623"/>
      <c r="DS11" s="623"/>
      <c r="DT11" s="623"/>
      <c r="DU11" s="623"/>
      <c r="DV11" s="623"/>
      <c r="DW11" s="623"/>
      <c r="DX11" s="623"/>
      <c r="DY11" s="623"/>
      <c r="DZ11" s="623"/>
      <c r="EA11" s="623"/>
      <c r="EB11" s="623"/>
      <c r="EC11" s="661"/>
    </row>
    <row r="12" spans="2:143" ht="11.25" customHeight="1" x14ac:dyDescent="0.15">
      <c r="B12" s="619" t="s">
        <v>248</v>
      </c>
      <c r="C12" s="620"/>
      <c r="D12" s="620"/>
      <c r="E12" s="620"/>
      <c r="F12" s="620"/>
      <c r="G12" s="620"/>
      <c r="H12" s="620"/>
      <c r="I12" s="620"/>
      <c r="J12" s="620"/>
      <c r="K12" s="620"/>
      <c r="L12" s="620"/>
      <c r="M12" s="620"/>
      <c r="N12" s="620"/>
      <c r="O12" s="620"/>
      <c r="P12" s="620"/>
      <c r="Q12" s="621"/>
      <c r="R12" s="622" t="s">
        <v>126</v>
      </c>
      <c r="S12" s="623"/>
      <c r="T12" s="623"/>
      <c r="U12" s="623"/>
      <c r="V12" s="623"/>
      <c r="W12" s="623"/>
      <c r="X12" s="623"/>
      <c r="Y12" s="624"/>
      <c r="Z12" s="648" t="s">
        <v>126</v>
      </c>
      <c r="AA12" s="648"/>
      <c r="AB12" s="648"/>
      <c r="AC12" s="648"/>
      <c r="AD12" s="649" t="s">
        <v>126</v>
      </c>
      <c r="AE12" s="649"/>
      <c r="AF12" s="649"/>
      <c r="AG12" s="649"/>
      <c r="AH12" s="649"/>
      <c r="AI12" s="649"/>
      <c r="AJ12" s="649"/>
      <c r="AK12" s="649"/>
      <c r="AL12" s="625" t="s">
        <v>126</v>
      </c>
      <c r="AM12" s="626"/>
      <c r="AN12" s="626"/>
      <c r="AO12" s="650"/>
      <c r="AP12" s="619" t="s">
        <v>249</v>
      </c>
      <c r="AQ12" s="620"/>
      <c r="AR12" s="620"/>
      <c r="AS12" s="620"/>
      <c r="AT12" s="620"/>
      <c r="AU12" s="620"/>
      <c r="AV12" s="620"/>
      <c r="AW12" s="620"/>
      <c r="AX12" s="620"/>
      <c r="AY12" s="620"/>
      <c r="AZ12" s="620"/>
      <c r="BA12" s="620"/>
      <c r="BB12" s="620"/>
      <c r="BC12" s="620"/>
      <c r="BD12" s="620"/>
      <c r="BE12" s="620"/>
      <c r="BF12" s="621"/>
      <c r="BG12" s="622">
        <v>127751</v>
      </c>
      <c r="BH12" s="623"/>
      <c r="BI12" s="623"/>
      <c r="BJ12" s="623"/>
      <c r="BK12" s="623"/>
      <c r="BL12" s="623"/>
      <c r="BM12" s="623"/>
      <c r="BN12" s="624"/>
      <c r="BO12" s="648">
        <v>51.9</v>
      </c>
      <c r="BP12" s="648"/>
      <c r="BQ12" s="648"/>
      <c r="BR12" s="648"/>
      <c r="BS12" s="649" t="s">
        <v>126</v>
      </c>
      <c r="BT12" s="649"/>
      <c r="BU12" s="649"/>
      <c r="BV12" s="649"/>
      <c r="BW12" s="649"/>
      <c r="BX12" s="649"/>
      <c r="BY12" s="649"/>
      <c r="BZ12" s="649"/>
      <c r="CA12" s="649"/>
      <c r="CB12" s="694"/>
      <c r="CD12" s="619" t="s">
        <v>250</v>
      </c>
      <c r="CE12" s="620"/>
      <c r="CF12" s="620"/>
      <c r="CG12" s="620"/>
      <c r="CH12" s="620"/>
      <c r="CI12" s="620"/>
      <c r="CJ12" s="620"/>
      <c r="CK12" s="620"/>
      <c r="CL12" s="620"/>
      <c r="CM12" s="620"/>
      <c r="CN12" s="620"/>
      <c r="CO12" s="620"/>
      <c r="CP12" s="620"/>
      <c r="CQ12" s="621"/>
      <c r="CR12" s="622">
        <v>104498</v>
      </c>
      <c r="CS12" s="623"/>
      <c r="CT12" s="623"/>
      <c r="CU12" s="623"/>
      <c r="CV12" s="623"/>
      <c r="CW12" s="623"/>
      <c r="CX12" s="623"/>
      <c r="CY12" s="624"/>
      <c r="CZ12" s="648">
        <v>4</v>
      </c>
      <c r="DA12" s="648"/>
      <c r="DB12" s="648"/>
      <c r="DC12" s="648"/>
      <c r="DD12" s="628">
        <v>12376</v>
      </c>
      <c r="DE12" s="623"/>
      <c r="DF12" s="623"/>
      <c r="DG12" s="623"/>
      <c r="DH12" s="623"/>
      <c r="DI12" s="623"/>
      <c r="DJ12" s="623"/>
      <c r="DK12" s="623"/>
      <c r="DL12" s="623"/>
      <c r="DM12" s="623"/>
      <c r="DN12" s="623"/>
      <c r="DO12" s="623"/>
      <c r="DP12" s="624"/>
      <c r="DQ12" s="628">
        <v>75003</v>
      </c>
      <c r="DR12" s="623"/>
      <c r="DS12" s="623"/>
      <c r="DT12" s="623"/>
      <c r="DU12" s="623"/>
      <c r="DV12" s="623"/>
      <c r="DW12" s="623"/>
      <c r="DX12" s="623"/>
      <c r="DY12" s="623"/>
      <c r="DZ12" s="623"/>
      <c r="EA12" s="623"/>
      <c r="EB12" s="623"/>
      <c r="EC12" s="661"/>
    </row>
    <row r="13" spans="2:143" ht="11.25" customHeight="1" x14ac:dyDescent="0.15">
      <c r="B13" s="619" t="s">
        <v>251</v>
      </c>
      <c r="C13" s="620"/>
      <c r="D13" s="620"/>
      <c r="E13" s="620"/>
      <c r="F13" s="620"/>
      <c r="G13" s="620"/>
      <c r="H13" s="620"/>
      <c r="I13" s="620"/>
      <c r="J13" s="620"/>
      <c r="K13" s="620"/>
      <c r="L13" s="620"/>
      <c r="M13" s="620"/>
      <c r="N13" s="620"/>
      <c r="O13" s="620"/>
      <c r="P13" s="620"/>
      <c r="Q13" s="621"/>
      <c r="R13" s="622" t="s">
        <v>126</v>
      </c>
      <c r="S13" s="623"/>
      <c r="T13" s="623"/>
      <c r="U13" s="623"/>
      <c r="V13" s="623"/>
      <c r="W13" s="623"/>
      <c r="X13" s="623"/>
      <c r="Y13" s="624"/>
      <c r="Z13" s="648" t="s">
        <v>126</v>
      </c>
      <c r="AA13" s="648"/>
      <c r="AB13" s="648"/>
      <c r="AC13" s="648"/>
      <c r="AD13" s="649" t="s">
        <v>126</v>
      </c>
      <c r="AE13" s="649"/>
      <c r="AF13" s="649"/>
      <c r="AG13" s="649"/>
      <c r="AH13" s="649"/>
      <c r="AI13" s="649"/>
      <c r="AJ13" s="649"/>
      <c r="AK13" s="649"/>
      <c r="AL13" s="625" t="s">
        <v>126</v>
      </c>
      <c r="AM13" s="626"/>
      <c r="AN13" s="626"/>
      <c r="AO13" s="650"/>
      <c r="AP13" s="619" t="s">
        <v>252</v>
      </c>
      <c r="AQ13" s="620"/>
      <c r="AR13" s="620"/>
      <c r="AS13" s="620"/>
      <c r="AT13" s="620"/>
      <c r="AU13" s="620"/>
      <c r="AV13" s="620"/>
      <c r="AW13" s="620"/>
      <c r="AX13" s="620"/>
      <c r="AY13" s="620"/>
      <c r="AZ13" s="620"/>
      <c r="BA13" s="620"/>
      <c r="BB13" s="620"/>
      <c r="BC13" s="620"/>
      <c r="BD13" s="620"/>
      <c r="BE13" s="620"/>
      <c r="BF13" s="621"/>
      <c r="BG13" s="622">
        <v>127324</v>
      </c>
      <c r="BH13" s="623"/>
      <c r="BI13" s="623"/>
      <c r="BJ13" s="623"/>
      <c r="BK13" s="623"/>
      <c r="BL13" s="623"/>
      <c r="BM13" s="623"/>
      <c r="BN13" s="624"/>
      <c r="BO13" s="648">
        <v>51.7</v>
      </c>
      <c r="BP13" s="648"/>
      <c r="BQ13" s="648"/>
      <c r="BR13" s="648"/>
      <c r="BS13" s="649" t="s">
        <v>126</v>
      </c>
      <c r="BT13" s="649"/>
      <c r="BU13" s="649"/>
      <c r="BV13" s="649"/>
      <c r="BW13" s="649"/>
      <c r="BX13" s="649"/>
      <c r="BY13" s="649"/>
      <c r="BZ13" s="649"/>
      <c r="CA13" s="649"/>
      <c r="CB13" s="694"/>
      <c r="CD13" s="619" t="s">
        <v>253</v>
      </c>
      <c r="CE13" s="620"/>
      <c r="CF13" s="620"/>
      <c r="CG13" s="620"/>
      <c r="CH13" s="620"/>
      <c r="CI13" s="620"/>
      <c r="CJ13" s="620"/>
      <c r="CK13" s="620"/>
      <c r="CL13" s="620"/>
      <c r="CM13" s="620"/>
      <c r="CN13" s="620"/>
      <c r="CO13" s="620"/>
      <c r="CP13" s="620"/>
      <c r="CQ13" s="621"/>
      <c r="CR13" s="622">
        <v>169685</v>
      </c>
      <c r="CS13" s="623"/>
      <c r="CT13" s="623"/>
      <c r="CU13" s="623"/>
      <c r="CV13" s="623"/>
      <c r="CW13" s="623"/>
      <c r="CX13" s="623"/>
      <c r="CY13" s="624"/>
      <c r="CZ13" s="648">
        <v>6.4</v>
      </c>
      <c r="DA13" s="648"/>
      <c r="DB13" s="648"/>
      <c r="DC13" s="648"/>
      <c r="DD13" s="628">
        <v>63859</v>
      </c>
      <c r="DE13" s="623"/>
      <c r="DF13" s="623"/>
      <c r="DG13" s="623"/>
      <c r="DH13" s="623"/>
      <c r="DI13" s="623"/>
      <c r="DJ13" s="623"/>
      <c r="DK13" s="623"/>
      <c r="DL13" s="623"/>
      <c r="DM13" s="623"/>
      <c r="DN13" s="623"/>
      <c r="DO13" s="623"/>
      <c r="DP13" s="624"/>
      <c r="DQ13" s="628">
        <v>114032</v>
      </c>
      <c r="DR13" s="623"/>
      <c r="DS13" s="623"/>
      <c r="DT13" s="623"/>
      <c r="DU13" s="623"/>
      <c r="DV13" s="623"/>
      <c r="DW13" s="623"/>
      <c r="DX13" s="623"/>
      <c r="DY13" s="623"/>
      <c r="DZ13" s="623"/>
      <c r="EA13" s="623"/>
      <c r="EB13" s="623"/>
      <c r="EC13" s="661"/>
    </row>
    <row r="14" spans="2:143" ht="11.25" customHeight="1" x14ac:dyDescent="0.15">
      <c r="B14" s="619" t="s">
        <v>254</v>
      </c>
      <c r="C14" s="620"/>
      <c r="D14" s="620"/>
      <c r="E14" s="620"/>
      <c r="F14" s="620"/>
      <c r="G14" s="620"/>
      <c r="H14" s="620"/>
      <c r="I14" s="620"/>
      <c r="J14" s="620"/>
      <c r="K14" s="620"/>
      <c r="L14" s="620"/>
      <c r="M14" s="620"/>
      <c r="N14" s="620"/>
      <c r="O14" s="620"/>
      <c r="P14" s="620"/>
      <c r="Q14" s="621"/>
      <c r="R14" s="622">
        <v>1</v>
      </c>
      <c r="S14" s="623"/>
      <c r="T14" s="623"/>
      <c r="U14" s="623"/>
      <c r="V14" s="623"/>
      <c r="W14" s="623"/>
      <c r="X14" s="623"/>
      <c r="Y14" s="624"/>
      <c r="Z14" s="648">
        <v>0</v>
      </c>
      <c r="AA14" s="648"/>
      <c r="AB14" s="648"/>
      <c r="AC14" s="648"/>
      <c r="AD14" s="649">
        <v>1</v>
      </c>
      <c r="AE14" s="649"/>
      <c r="AF14" s="649"/>
      <c r="AG14" s="649"/>
      <c r="AH14" s="649"/>
      <c r="AI14" s="649"/>
      <c r="AJ14" s="649"/>
      <c r="AK14" s="649"/>
      <c r="AL14" s="625">
        <v>0</v>
      </c>
      <c r="AM14" s="626"/>
      <c r="AN14" s="626"/>
      <c r="AO14" s="650"/>
      <c r="AP14" s="619" t="s">
        <v>255</v>
      </c>
      <c r="AQ14" s="620"/>
      <c r="AR14" s="620"/>
      <c r="AS14" s="620"/>
      <c r="AT14" s="620"/>
      <c r="AU14" s="620"/>
      <c r="AV14" s="620"/>
      <c r="AW14" s="620"/>
      <c r="AX14" s="620"/>
      <c r="AY14" s="620"/>
      <c r="AZ14" s="620"/>
      <c r="BA14" s="620"/>
      <c r="BB14" s="620"/>
      <c r="BC14" s="620"/>
      <c r="BD14" s="620"/>
      <c r="BE14" s="620"/>
      <c r="BF14" s="621"/>
      <c r="BG14" s="622">
        <v>12561</v>
      </c>
      <c r="BH14" s="623"/>
      <c r="BI14" s="623"/>
      <c r="BJ14" s="623"/>
      <c r="BK14" s="623"/>
      <c r="BL14" s="623"/>
      <c r="BM14" s="623"/>
      <c r="BN14" s="624"/>
      <c r="BO14" s="648">
        <v>5.0999999999999996</v>
      </c>
      <c r="BP14" s="648"/>
      <c r="BQ14" s="648"/>
      <c r="BR14" s="648"/>
      <c r="BS14" s="649" t="s">
        <v>126</v>
      </c>
      <c r="BT14" s="649"/>
      <c r="BU14" s="649"/>
      <c r="BV14" s="649"/>
      <c r="BW14" s="649"/>
      <c r="BX14" s="649"/>
      <c r="BY14" s="649"/>
      <c r="BZ14" s="649"/>
      <c r="CA14" s="649"/>
      <c r="CB14" s="694"/>
      <c r="CD14" s="619" t="s">
        <v>256</v>
      </c>
      <c r="CE14" s="620"/>
      <c r="CF14" s="620"/>
      <c r="CG14" s="620"/>
      <c r="CH14" s="620"/>
      <c r="CI14" s="620"/>
      <c r="CJ14" s="620"/>
      <c r="CK14" s="620"/>
      <c r="CL14" s="620"/>
      <c r="CM14" s="620"/>
      <c r="CN14" s="620"/>
      <c r="CO14" s="620"/>
      <c r="CP14" s="620"/>
      <c r="CQ14" s="621"/>
      <c r="CR14" s="622">
        <v>168032</v>
      </c>
      <c r="CS14" s="623"/>
      <c r="CT14" s="623"/>
      <c r="CU14" s="623"/>
      <c r="CV14" s="623"/>
      <c r="CW14" s="623"/>
      <c r="CX14" s="623"/>
      <c r="CY14" s="624"/>
      <c r="CZ14" s="648">
        <v>6.4</v>
      </c>
      <c r="DA14" s="648"/>
      <c r="DB14" s="648"/>
      <c r="DC14" s="648"/>
      <c r="DD14" s="628">
        <v>32291</v>
      </c>
      <c r="DE14" s="623"/>
      <c r="DF14" s="623"/>
      <c r="DG14" s="623"/>
      <c r="DH14" s="623"/>
      <c r="DI14" s="623"/>
      <c r="DJ14" s="623"/>
      <c r="DK14" s="623"/>
      <c r="DL14" s="623"/>
      <c r="DM14" s="623"/>
      <c r="DN14" s="623"/>
      <c r="DO14" s="623"/>
      <c r="DP14" s="624"/>
      <c r="DQ14" s="628">
        <v>138407</v>
      </c>
      <c r="DR14" s="623"/>
      <c r="DS14" s="623"/>
      <c r="DT14" s="623"/>
      <c r="DU14" s="623"/>
      <c r="DV14" s="623"/>
      <c r="DW14" s="623"/>
      <c r="DX14" s="623"/>
      <c r="DY14" s="623"/>
      <c r="DZ14" s="623"/>
      <c r="EA14" s="623"/>
      <c r="EB14" s="623"/>
      <c r="EC14" s="661"/>
    </row>
    <row r="15" spans="2:143" ht="11.25" customHeight="1" x14ac:dyDescent="0.15">
      <c r="B15" s="619" t="s">
        <v>257</v>
      </c>
      <c r="C15" s="620"/>
      <c r="D15" s="620"/>
      <c r="E15" s="620"/>
      <c r="F15" s="620"/>
      <c r="G15" s="620"/>
      <c r="H15" s="620"/>
      <c r="I15" s="620"/>
      <c r="J15" s="620"/>
      <c r="K15" s="620"/>
      <c r="L15" s="620"/>
      <c r="M15" s="620"/>
      <c r="N15" s="620"/>
      <c r="O15" s="620"/>
      <c r="P15" s="620"/>
      <c r="Q15" s="621"/>
      <c r="R15" s="622" t="s">
        <v>126</v>
      </c>
      <c r="S15" s="623"/>
      <c r="T15" s="623"/>
      <c r="U15" s="623"/>
      <c r="V15" s="623"/>
      <c r="W15" s="623"/>
      <c r="X15" s="623"/>
      <c r="Y15" s="624"/>
      <c r="Z15" s="648" t="s">
        <v>126</v>
      </c>
      <c r="AA15" s="648"/>
      <c r="AB15" s="648"/>
      <c r="AC15" s="648"/>
      <c r="AD15" s="649" t="s">
        <v>126</v>
      </c>
      <c r="AE15" s="649"/>
      <c r="AF15" s="649"/>
      <c r="AG15" s="649"/>
      <c r="AH15" s="649"/>
      <c r="AI15" s="649"/>
      <c r="AJ15" s="649"/>
      <c r="AK15" s="649"/>
      <c r="AL15" s="625" t="s">
        <v>126</v>
      </c>
      <c r="AM15" s="626"/>
      <c r="AN15" s="626"/>
      <c r="AO15" s="650"/>
      <c r="AP15" s="619" t="s">
        <v>258</v>
      </c>
      <c r="AQ15" s="620"/>
      <c r="AR15" s="620"/>
      <c r="AS15" s="620"/>
      <c r="AT15" s="620"/>
      <c r="AU15" s="620"/>
      <c r="AV15" s="620"/>
      <c r="AW15" s="620"/>
      <c r="AX15" s="620"/>
      <c r="AY15" s="620"/>
      <c r="AZ15" s="620"/>
      <c r="BA15" s="620"/>
      <c r="BB15" s="620"/>
      <c r="BC15" s="620"/>
      <c r="BD15" s="620"/>
      <c r="BE15" s="620"/>
      <c r="BF15" s="621"/>
      <c r="BG15" s="622">
        <v>3216</v>
      </c>
      <c r="BH15" s="623"/>
      <c r="BI15" s="623"/>
      <c r="BJ15" s="623"/>
      <c r="BK15" s="623"/>
      <c r="BL15" s="623"/>
      <c r="BM15" s="623"/>
      <c r="BN15" s="624"/>
      <c r="BO15" s="648">
        <v>1.3</v>
      </c>
      <c r="BP15" s="648"/>
      <c r="BQ15" s="648"/>
      <c r="BR15" s="648"/>
      <c r="BS15" s="649" t="s">
        <v>126</v>
      </c>
      <c r="BT15" s="649"/>
      <c r="BU15" s="649"/>
      <c r="BV15" s="649"/>
      <c r="BW15" s="649"/>
      <c r="BX15" s="649"/>
      <c r="BY15" s="649"/>
      <c r="BZ15" s="649"/>
      <c r="CA15" s="649"/>
      <c r="CB15" s="694"/>
      <c r="CD15" s="619" t="s">
        <v>259</v>
      </c>
      <c r="CE15" s="620"/>
      <c r="CF15" s="620"/>
      <c r="CG15" s="620"/>
      <c r="CH15" s="620"/>
      <c r="CI15" s="620"/>
      <c r="CJ15" s="620"/>
      <c r="CK15" s="620"/>
      <c r="CL15" s="620"/>
      <c r="CM15" s="620"/>
      <c r="CN15" s="620"/>
      <c r="CO15" s="620"/>
      <c r="CP15" s="620"/>
      <c r="CQ15" s="621"/>
      <c r="CR15" s="622">
        <v>211058</v>
      </c>
      <c r="CS15" s="623"/>
      <c r="CT15" s="623"/>
      <c r="CU15" s="623"/>
      <c r="CV15" s="623"/>
      <c r="CW15" s="623"/>
      <c r="CX15" s="623"/>
      <c r="CY15" s="624"/>
      <c r="CZ15" s="648">
        <v>8</v>
      </c>
      <c r="DA15" s="648"/>
      <c r="DB15" s="648"/>
      <c r="DC15" s="648"/>
      <c r="DD15" s="628">
        <v>28836</v>
      </c>
      <c r="DE15" s="623"/>
      <c r="DF15" s="623"/>
      <c r="DG15" s="623"/>
      <c r="DH15" s="623"/>
      <c r="DI15" s="623"/>
      <c r="DJ15" s="623"/>
      <c r="DK15" s="623"/>
      <c r="DL15" s="623"/>
      <c r="DM15" s="623"/>
      <c r="DN15" s="623"/>
      <c r="DO15" s="623"/>
      <c r="DP15" s="624"/>
      <c r="DQ15" s="628">
        <v>171342</v>
      </c>
      <c r="DR15" s="623"/>
      <c r="DS15" s="623"/>
      <c r="DT15" s="623"/>
      <c r="DU15" s="623"/>
      <c r="DV15" s="623"/>
      <c r="DW15" s="623"/>
      <c r="DX15" s="623"/>
      <c r="DY15" s="623"/>
      <c r="DZ15" s="623"/>
      <c r="EA15" s="623"/>
      <c r="EB15" s="623"/>
      <c r="EC15" s="661"/>
    </row>
    <row r="16" spans="2:143" ht="11.25" customHeight="1" x14ac:dyDescent="0.15">
      <c r="B16" s="619" t="s">
        <v>260</v>
      </c>
      <c r="C16" s="620"/>
      <c r="D16" s="620"/>
      <c r="E16" s="620"/>
      <c r="F16" s="620"/>
      <c r="G16" s="620"/>
      <c r="H16" s="620"/>
      <c r="I16" s="620"/>
      <c r="J16" s="620"/>
      <c r="K16" s="620"/>
      <c r="L16" s="620"/>
      <c r="M16" s="620"/>
      <c r="N16" s="620"/>
      <c r="O16" s="620"/>
      <c r="P16" s="620"/>
      <c r="Q16" s="621"/>
      <c r="R16" s="622">
        <v>2925</v>
      </c>
      <c r="S16" s="623"/>
      <c r="T16" s="623"/>
      <c r="U16" s="623"/>
      <c r="V16" s="623"/>
      <c r="W16" s="623"/>
      <c r="X16" s="623"/>
      <c r="Y16" s="624"/>
      <c r="Z16" s="648">
        <v>0.1</v>
      </c>
      <c r="AA16" s="648"/>
      <c r="AB16" s="648"/>
      <c r="AC16" s="648"/>
      <c r="AD16" s="649">
        <v>2925</v>
      </c>
      <c r="AE16" s="649"/>
      <c r="AF16" s="649"/>
      <c r="AG16" s="649"/>
      <c r="AH16" s="649"/>
      <c r="AI16" s="649"/>
      <c r="AJ16" s="649"/>
      <c r="AK16" s="649"/>
      <c r="AL16" s="625">
        <v>0.2</v>
      </c>
      <c r="AM16" s="626"/>
      <c r="AN16" s="626"/>
      <c r="AO16" s="650"/>
      <c r="AP16" s="619" t="s">
        <v>261</v>
      </c>
      <c r="AQ16" s="620"/>
      <c r="AR16" s="620"/>
      <c r="AS16" s="620"/>
      <c r="AT16" s="620"/>
      <c r="AU16" s="620"/>
      <c r="AV16" s="620"/>
      <c r="AW16" s="620"/>
      <c r="AX16" s="620"/>
      <c r="AY16" s="620"/>
      <c r="AZ16" s="620"/>
      <c r="BA16" s="620"/>
      <c r="BB16" s="620"/>
      <c r="BC16" s="620"/>
      <c r="BD16" s="620"/>
      <c r="BE16" s="620"/>
      <c r="BF16" s="621"/>
      <c r="BG16" s="622">
        <v>1601</v>
      </c>
      <c r="BH16" s="623"/>
      <c r="BI16" s="623"/>
      <c r="BJ16" s="623"/>
      <c r="BK16" s="623"/>
      <c r="BL16" s="623"/>
      <c r="BM16" s="623"/>
      <c r="BN16" s="624"/>
      <c r="BO16" s="648">
        <v>0.6</v>
      </c>
      <c r="BP16" s="648"/>
      <c r="BQ16" s="648"/>
      <c r="BR16" s="648"/>
      <c r="BS16" s="649" t="s">
        <v>126</v>
      </c>
      <c r="BT16" s="649"/>
      <c r="BU16" s="649"/>
      <c r="BV16" s="649"/>
      <c r="BW16" s="649"/>
      <c r="BX16" s="649"/>
      <c r="BY16" s="649"/>
      <c r="BZ16" s="649"/>
      <c r="CA16" s="649"/>
      <c r="CB16" s="694"/>
      <c r="CD16" s="619" t="s">
        <v>262</v>
      </c>
      <c r="CE16" s="620"/>
      <c r="CF16" s="620"/>
      <c r="CG16" s="620"/>
      <c r="CH16" s="620"/>
      <c r="CI16" s="620"/>
      <c r="CJ16" s="620"/>
      <c r="CK16" s="620"/>
      <c r="CL16" s="620"/>
      <c r="CM16" s="620"/>
      <c r="CN16" s="620"/>
      <c r="CO16" s="620"/>
      <c r="CP16" s="620"/>
      <c r="CQ16" s="621"/>
      <c r="CR16" s="622">
        <v>119409</v>
      </c>
      <c r="CS16" s="623"/>
      <c r="CT16" s="623"/>
      <c r="CU16" s="623"/>
      <c r="CV16" s="623"/>
      <c r="CW16" s="623"/>
      <c r="CX16" s="623"/>
      <c r="CY16" s="624"/>
      <c r="CZ16" s="648">
        <v>4.5</v>
      </c>
      <c r="DA16" s="648"/>
      <c r="DB16" s="648"/>
      <c r="DC16" s="648"/>
      <c r="DD16" s="628" t="s">
        <v>126</v>
      </c>
      <c r="DE16" s="623"/>
      <c r="DF16" s="623"/>
      <c r="DG16" s="623"/>
      <c r="DH16" s="623"/>
      <c r="DI16" s="623"/>
      <c r="DJ16" s="623"/>
      <c r="DK16" s="623"/>
      <c r="DL16" s="623"/>
      <c r="DM16" s="623"/>
      <c r="DN16" s="623"/>
      <c r="DO16" s="623"/>
      <c r="DP16" s="624"/>
      <c r="DQ16" s="628">
        <v>39217</v>
      </c>
      <c r="DR16" s="623"/>
      <c r="DS16" s="623"/>
      <c r="DT16" s="623"/>
      <c r="DU16" s="623"/>
      <c r="DV16" s="623"/>
      <c r="DW16" s="623"/>
      <c r="DX16" s="623"/>
      <c r="DY16" s="623"/>
      <c r="DZ16" s="623"/>
      <c r="EA16" s="623"/>
      <c r="EB16" s="623"/>
      <c r="EC16" s="661"/>
    </row>
    <row r="17" spans="2:133" ht="11.25" customHeight="1" x14ac:dyDescent="0.15">
      <c r="B17" s="619" t="s">
        <v>263</v>
      </c>
      <c r="C17" s="620"/>
      <c r="D17" s="620"/>
      <c r="E17" s="620"/>
      <c r="F17" s="620"/>
      <c r="G17" s="620"/>
      <c r="H17" s="620"/>
      <c r="I17" s="620"/>
      <c r="J17" s="620"/>
      <c r="K17" s="620"/>
      <c r="L17" s="620"/>
      <c r="M17" s="620"/>
      <c r="N17" s="620"/>
      <c r="O17" s="620"/>
      <c r="P17" s="620"/>
      <c r="Q17" s="621"/>
      <c r="R17" s="622">
        <v>1751</v>
      </c>
      <c r="S17" s="623"/>
      <c r="T17" s="623"/>
      <c r="U17" s="623"/>
      <c r="V17" s="623"/>
      <c r="W17" s="623"/>
      <c r="X17" s="623"/>
      <c r="Y17" s="624"/>
      <c r="Z17" s="648">
        <v>0.1</v>
      </c>
      <c r="AA17" s="648"/>
      <c r="AB17" s="648"/>
      <c r="AC17" s="648"/>
      <c r="AD17" s="649">
        <v>1751</v>
      </c>
      <c r="AE17" s="649"/>
      <c r="AF17" s="649"/>
      <c r="AG17" s="649"/>
      <c r="AH17" s="649"/>
      <c r="AI17" s="649"/>
      <c r="AJ17" s="649"/>
      <c r="AK17" s="649"/>
      <c r="AL17" s="625">
        <v>0.1</v>
      </c>
      <c r="AM17" s="626"/>
      <c r="AN17" s="626"/>
      <c r="AO17" s="650"/>
      <c r="AP17" s="619" t="s">
        <v>264</v>
      </c>
      <c r="AQ17" s="620"/>
      <c r="AR17" s="620"/>
      <c r="AS17" s="620"/>
      <c r="AT17" s="620"/>
      <c r="AU17" s="620"/>
      <c r="AV17" s="620"/>
      <c r="AW17" s="620"/>
      <c r="AX17" s="620"/>
      <c r="AY17" s="620"/>
      <c r="AZ17" s="620"/>
      <c r="BA17" s="620"/>
      <c r="BB17" s="620"/>
      <c r="BC17" s="620"/>
      <c r="BD17" s="620"/>
      <c r="BE17" s="620"/>
      <c r="BF17" s="621"/>
      <c r="BG17" s="622" t="s">
        <v>126</v>
      </c>
      <c r="BH17" s="623"/>
      <c r="BI17" s="623"/>
      <c r="BJ17" s="623"/>
      <c r="BK17" s="623"/>
      <c r="BL17" s="623"/>
      <c r="BM17" s="623"/>
      <c r="BN17" s="624"/>
      <c r="BO17" s="648" t="s">
        <v>126</v>
      </c>
      <c r="BP17" s="648"/>
      <c r="BQ17" s="648"/>
      <c r="BR17" s="648"/>
      <c r="BS17" s="649" t="s">
        <v>126</v>
      </c>
      <c r="BT17" s="649"/>
      <c r="BU17" s="649"/>
      <c r="BV17" s="649"/>
      <c r="BW17" s="649"/>
      <c r="BX17" s="649"/>
      <c r="BY17" s="649"/>
      <c r="BZ17" s="649"/>
      <c r="CA17" s="649"/>
      <c r="CB17" s="694"/>
      <c r="CD17" s="619" t="s">
        <v>265</v>
      </c>
      <c r="CE17" s="620"/>
      <c r="CF17" s="620"/>
      <c r="CG17" s="620"/>
      <c r="CH17" s="620"/>
      <c r="CI17" s="620"/>
      <c r="CJ17" s="620"/>
      <c r="CK17" s="620"/>
      <c r="CL17" s="620"/>
      <c r="CM17" s="620"/>
      <c r="CN17" s="620"/>
      <c r="CO17" s="620"/>
      <c r="CP17" s="620"/>
      <c r="CQ17" s="621"/>
      <c r="CR17" s="622">
        <v>173635</v>
      </c>
      <c r="CS17" s="623"/>
      <c r="CT17" s="623"/>
      <c r="CU17" s="623"/>
      <c r="CV17" s="623"/>
      <c r="CW17" s="623"/>
      <c r="CX17" s="623"/>
      <c r="CY17" s="624"/>
      <c r="CZ17" s="648">
        <v>6.6</v>
      </c>
      <c r="DA17" s="648"/>
      <c r="DB17" s="648"/>
      <c r="DC17" s="648"/>
      <c r="DD17" s="628" t="s">
        <v>126</v>
      </c>
      <c r="DE17" s="623"/>
      <c r="DF17" s="623"/>
      <c r="DG17" s="623"/>
      <c r="DH17" s="623"/>
      <c r="DI17" s="623"/>
      <c r="DJ17" s="623"/>
      <c r="DK17" s="623"/>
      <c r="DL17" s="623"/>
      <c r="DM17" s="623"/>
      <c r="DN17" s="623"/>
      <c r="DO17" s="623"/>
      <c r="DP17" s="624"/>
      <c r="DQ17" s="628">
        <v>173635</v>
      </c>
      <c r="DR17" s="623"/>
      <c r="DS17" s="623"/>
      <c r="DT17" s="623"/>
      <c r="DU17" s="623"/>
      <c r="DV17" s="623"/>
      <c r="DW17" s="623"/>
      <c r="DX17" s="623"/>
      <c r="DY17" s="623"/>
      <c r="DZ17" s="623"/>
      <c r="EA17" s="623"/>
      <c r="EB17" s="623"/>
      <c r="EC17" s="661"/>
    </row>
    <row r="18" spans="2:133" ht="11.25" customHeight="1" x14ac:dyDescent="0.15">
      <c r="B18" s="619" t="s">
        <v>266</v>
      </c>
      <c r="C18" s="620"/>
      <c r="D18" s="620"/>
      <c r="E18" s="620"/>
      <c r="F18" s="620"/>
      <c r="G18" s="620"/>
      <c r="H18" s="620"/>
      <c r="I18" s="620"/>
      <c r="J18" s="620"/>
      <c r="K18" s="620"/>
      <c r="L18" s="620"/>
      <c r="M18" s="620"/>
      <c r="N18" s="620"/>
      <c r="O18" s="620"/>
      <c r="P18" s="620"/>
      <c r="Q18" s="621"/>
      <c r="R18" s="622">
        <v>3395</v>
      </c>
      <c r="S18" s="623"/>
      <c r="T18" s="623"/>
      <c r="U18" s="623"/>
      <c r="V18" s="623"/>
      <c r="W18" s="623"/>
      <c r="X18" s="623"/>
      <c r="Y18" s="624"/>
      <c r="Z18" s="648">
        <v>0.1</v>
      </c>
      <c r="AA18" s="648"/>
      <c r="AB18" s="648"/>
      <c r="AC18" s="648"/>
      <c r="AD18" s="649">
        <v>3395</v>
      </c>
      <c r="AE18" s="649"/>
      <c r="AF18" s="649"/>
      <c r="AG18" s="649"/>
      <c r="AH18" s="649"/>
      <c r="AI18" s="649"/>
      <c r="AJ18" s="649"/>
      <c r="AK18" s="649"/>
      <c r="AL18" s="625">
        <v>0.20000000298023224</v>
      </c>
      <c r="AM18" s="626"/>
      <c r="AN18" s="626"/>
      <c r="AO18" s="650"/>
      <c r="AP18" s="619" t="s">
        <v>267</v>
      </c>
      <c r="AQ18" s="620"/>
      <c r="AR18" s="620"/>
      <c r="AS18" s="620"/>
      <c r="AT18" s="620"/>
      <c r="AU18" s="620"/>
      <c r="AV18" s="620"/>
      <c r="AW18" s="620"/>
      <c r="AX18" s="620"/>
      <c r="AY18" s="620"/>
      <c r="AZ18" s="620"/>
      <c r="BA18" s="620"/>
      <c r="BB18" s="620"/>
      <c r="BC18" s="620"/>
      <c r="BD18" s="620"/>
      <c r="BE18" s="620"/>
      <c r="BF18" s="621"/>
      <c r="BG18" s="622" t="s">
        <v>126</v>
      </c>
      <c r="BH18" s="623"/>
      <c r="BI18" s="623"/>
      <c r="BJ18" s="623"/>
      <c r="BK18" s="623"/>
      <c r="BL18" s="623"/>
      <c r="BM18" s="623"/>
      <c r="BN18" s="624"/>
      <c r="BO18" s="648" t="s">
        <v>126</v>
      </c>
      <c r="BP18" s="648"/>
      <c r="BQ18" s="648"/>
      <c r="BR18" s="648"/>
      <c r="BS18" s="649" t="s">
        <v>126</v>
      </c>
      <c r="BT18" s="649"/>
      <c r="BU18" s="649"/>
      <c r="BV18" s="649"/>
      <c r="BW18" s="649"/>
      <c r="BX18" s="649"/>
      <c r="BY18" s="649"/>
      <c r="BZ18" s="649"/>
      <c r="CA18" s="649"/>
      <c r="CB18" s="694"/>
      <c r="CD18" s="619" t="s">
        <v>268</v>
      </c>
      <c r="CE18" s="620"/>
      <c r="CF18" s="620"/>
      <c r="CG18" s="620"/>
      <c r="CH18" s="620"/>
      <c r="CI18" s="620"/>
      <c r="CJ18" s="620"/>
      <c r="CK18" s="620"/>
      <c r="CL18" s="620"/>
      <c r="CM18" s="620"/>
      <c r="CN18" s="620"/>
      <c r="CO18" s="620"/>
      <c r="CP18" s="620"/>
      <c r="CQ18" s="621"/>
      <c r="CR18" s="622" t="s">
        <v>126</v>
      </c>
      <c r="CS18" s="623"/>
      <c r="CT18" s="623"/>
      <c r="CU18" s="623"/>
      <c r="CV18" s="623"/>
      <c r="CW18" s="623"/>
      <c r="CX18" s="623"/>
      <c r="CY18" s="624"/>
      <c r="CZ18" s="648" t="s">
        <v>126</v>
      </c>
      <c r="DA18" s="648"/>
      <c r="DB18" s="648"/>
      <c r="DC18" s="648"/>
      <c r="DD18" s="628" t="s">
        <v>126</v>
      </c>
      <c r="DE18" s="623"/>
      <c r="DF18" s="623"/>
      <c r="DG18" s="623"/>
      <c r="DH18" s="623"/>
      <c r="DI18" s="623"/>
      <c r="DJ18" s="623"/>
      <c r="DK18" s="623"/>
      <c r="DL18" s="623"/>
      <c r="DM18" s="623"/>
      <c r="DN18" s="623"/>
      <c r="DO18" s="623"/>
      <c r="DP18" s="624"/>
      <c r="DQ18" s="628" t="s">
        <v>126</v>
      </c>
      <c r="DR18" s="623"/>
      <c r="DS18" s="623"/>
      <c r="DT18" s="623"/>
      <c r="DU18" s="623"/>
      <c r="DV18" s="623"/>
      <c r="DW18" s="623"/>
      <c r="DX18" s="623"/>
      <c r="DY18" s="623"/>
      <c r="DZ18" s="623"/>
      <c r="EA18" s="623"/>
      <c r="EB18" s="623"/>
      <c r="EC18" s="661"/>
    </row>
    <row r="19" spans="2:133" ht="11.25" customHeight="1" x14ac:dyDescent="0.15">
      <c r="B19" s="619" t="s">
        <v>269</v>
      </c>
      <c r="C19" s="620"/>
      <c r="D19" s="620"/>
      <c r="E19" s="620"/>
      <c r="F19" s="620"/>
      <c r="G19" s="620"/>
      <c r="H19" s="620"/>
      <c r="I19" s="620"/>
      <c r="J19" s="620"/>
      <c r="K19" s="620"/>
      <c r="L19" s="620"/>
      <c r="M19" s="620"/>
      <c r="N19" s="620"/>
      <c r="O19" s="620"/>
      <c r="P19" s="620"/>
      <c r="Q19" s="621"/>
      <c r="R19" s="622">
        <v>461</v>
      </c>
      <c r="S19" s="623"/>
      <c r="T19" s="623"/>
      <c r="U19" s="623"/>
      <c r="V19" s="623"/>
      <c r="W19" s="623"/>
      <c r="X19" s="623"/>
      <c r="Y19" s="624"/>
      <c r="Z19" s="648">
        <v>0</v>
      </c>
      <c r="AA19" s="648"/>
      <c r="AB19" s="648"/>
      <c r="AC19" s="648"/>
      <c r="AD19" s="649">
        <v>461</v>
      </c>
      <c r="AE19" s="649"/>
      <c r="AF19" s="649"/>
      <c r="AG19" s="649"/>
      <c r="AH19" s="649"/>
      <c r="AI19" s="649"/>
      <c r="AJ19" s="649"/>
      <c r="AK19" s="649"/>
      <c r="AL19" s="625">
        <v>0</v>
      </c>
      <c r="AM19" s="626"/>
      <c r="AN19" s="626"/>
      <c r="AO19" s="650"/>
      <c r="AP19" s="619" t="s">
        <v>270</v>
      </c>
      <c r="AQ19" s="620"/>
      <c r="AR19" s="620"/>
      <c r="AS19" s="620"/>
      <c r="AT19" s="620"/>
      <c r="AU19" s="620"/>
      <c r="AV19" s="620"/>
      <c r="AW19" s="620"/>
      <c r="AX19" s="620"/>
      <c r="AY19" s="620"/>
      <c r="AZ19" s="620"/>
      <c r="BA19" s="620"/>
      <c r="BB19" s="620"/>
      <c r="BC19" s="620"/>
      <c r="BD19" s="620"/>
      <c r="BE19" s="620"/>
      <c r="BF19" s="621"/>
      <c r="BG19" s="622" t="s">
        <v>126</v>
      </c>
      <c r="BH19" s="623"/>
      <c r="BI19" s="623"/>
      <c r="BJ19" s="623"/>
      <c r="BK19" s="623"/>
      <c r="BL19" s="623"/>
      <c r="BM19" s="623"/>
      <c r="BN19" s="624"/>
      <c r="BO19" s="648" t="s">
        <v>126</v>
      </c>
      <c r="BP19" s="648"/>
      <c r="BQ19" s="648"/>
      <c r="BR19" s="648"/>
      <c r="BS19" s="649" t="s">
        <v>126</v>
      </c>
      <c r="BT19" s="649"/>
      <c r="BU19" s="649"/>
      <c r="BV19" s="649"/>
      <c r="BW19" s="649"/>
      <c r="BX19" s="649"/>
      <c r="BY19" s="649"/>
      <c r="BZ19" s="649"/>
      <c r="CA19" s="649"/>
      <c r="CB19" s="694"/>
      <c r="CD19" s="619" t="s">
        <v>271</v>
      </c>
      <c r="CE19" s="620"/>
      <c r="CF19" s="620"/>
      <c r="CG19" s="620"/>
      <c r="CH19" s="620"/>
      <c r="CI19" s="620"/>
      <c r="CJ19" s="620"/>
      <c r="CK19" s="620"/>
      <c r="CL19" s="620"/>
      <c r="CM19" s="620"/>
      <c r="CN19" s="620"/>
      <c r="CO19" s="620"/>
      <c r="CP19" s="620"/>
      <c r="CQ19" s="621"/>
      <c r="CR19" s="622" t="s">
        <v>126</v>
      </c>
      <c r="CS19" s="623"/>
      <c r="CT19" s="623"/>
      <c r="CU19" s="623"/>
      <c r="CV19" s="623"/>
      <c r="CW19" s="623"/>
      <c r="CX19" s="623"/>
      <c r="CY19" s="624"/>
      <c r="CZ19" s="648" t="s">
        <v>126</v>
      </c>
      <c r="DA19" s="648"/>
      <c r="DB19" s="648"/>
      <c r="DC19" s="648"/>
      <c r="DD19" s="628" t="s">
        <v>126</v>
      </c>
      <c r="DE19" s="623"/>
      <c r="DF19" s="623"/>
      <c r="DG19" s="623"/>
      <c r="DH19" s="623"/>
      <c r="DI19" s="623"/>
      <c r="DJ19" s="623"/>
      <c r="DK19" s="623"/>
      <c r="DL19" s="623"/>
      <c r="DM19" s="623"/>
      <c r="DN19" s="623"/>
      <c r="DO19" s="623"/>
      <c r="DP19" s="624"/>
      <c r="DQ19" s="628" t="s">
        <v>126</v>
      </c>
      <c r="DR19" s="623"/>
      <c r="DS19" s="623"/>
      <c r="DT19" s="623"/>
      <c r="DU19" s="623"/>
      <c r="DV19" s="623"/>
      <c r="DW19" s="623"/>
      <c r="DX19" s="623"/>
      <c r="DY19" s="623"/>
      <c r="DZ19" s="623"/>
      <c r="EA19" s="623"/>
      <c r="EB19" s="623"/>
      <c r="EC19" s="661"/>
    </row>
    <row r="20" spans="2:133" ht="11.25" customHeight="1" x14ac:dyDescent="0.15">
      <c r="B20" s="619" t="s">
        <v>272</v>
      </c>
      <c r="C20" s="620"/>
      <c r="D20" s="620"/>
      <c r="E20" s="620"/>
      <c r="F20" s="620"/>
      <c r="G20" s="620"/>
      <c r="H20" s="620"/>
      <c r="I20" s="620"/>
      <c r="J20" s="620"/>
      <c r="K20" s="620"/>
      <c r="L20" s="620"/>
      <c r="M20" s="620"/>
      <c r="N20" s="620"/>
      <c r="O20" s="620"/>
      <c r="P20" s="620"/>
      <c r="Q20" s="621"/>
      <c r="R20" s="622">
        <v>950</v>
      </c>
      <c r="S20" s="623"/>
      <c r="T20" s="623"/>
      <c r="U20" s="623"/>
      <c r="V20" s="623"/>
      <c r="W20" s="623"/>
      <c r="X20" s="623"/>
      <c r="Y20" s="624"/>
      <c r="Z20" s="648">
        <v>0</v>
      </c>
      <c r="AA20" s="648"/>
      <c r="AB20" s="648"/>
      <c r="AC20" s="648"/>
      <c r="AD20" s="649">
        <v>950</v>
      </c>
      <c r="AE20" s="649"/>
      <c r="AF20" s="649"/>
      <c r="AG20" s="649"/>
      <c r="AH20" s="649"/>
      <c r="AI20" s="649"/>
      <c r="AJ20" s="649"/>
      <c r="AK20" s="649"/>
      <c r="AL20" s="625">
        <v>0.1</v>
      </c>
      <c r="AM20" s="626"/>
      <c r="AN20" s="626"/>
      <c r="AO20" s="650"/>
      <c r="AP20" s="619" t="s">
        <v>273</v>
      </c>
      <c r="AQ20" s="620"/>
      <c r="AR20" s="620"/>
      <c r="AS20" s="620"/>
      <c r="AT20" s="620"/>
      <c r="AU20" s="620"/>
      <c r="AV20" s="620"/>
      <c r="AW20" s="620"/>
      <c r="AX20" s="620"/>
      <c r="AY20" s="620"/>
      <c r="AZ20" s="620"/>
      <c r="BA20" s="620"/>
      <c r="BB20" s="620"/>
      <c r="BC20" s="620"/>
      <c r="BD20" s="620"/>
      <c r="BE20" s="620"/>
      <c r="BF20" s="621"/>
      <c r="BG20" s="622" t="s">
        <v>126</v>
      </c>
      <c r="BH20" s="623"/>
      <c r="BI20" s="623"/>
      <c r="BJ20" s="623"/>
      <c r="BK20" s="623"/>
      <c r="BL20" s="623"/>
      <c r="BM20" s="623"/>
      <c r="BN20" s="624"/>
      <c r="BO20" s="648" t="s">
        <v>126</v>
      </c>
      <c r="BP20" s="648"/>
      <c r="BQ20" s="648"/>
      <c r="BR20" s="648"/>
      <c r="BS20" s="649" t="s">
        <v>126</v>
      </c>
      <c r="BT20" s="649"/>
      <c r="BU20" s="649"/>
      <c r="BV20" s="649"/>
      <c r="BW20" s="649"/>
      <c r="BX20" s="649"/>
      <c r="BY20" s="649"/>
      <c r="BZ20" s="649"/>
      <c r="CA20" s="649"/>
      <c r="CB20" s="694"/>
      <c r="CD20" s="619" t="s">
        <v>274</v>
      </c>
      <c r="CE20" s="620"/>
      <c r="CF20" s="620"/>
      <c r="CG20" s="620"/>
      <c r="CH20" s="620"/>
      <c r="CI20" s="620"/>
      <c r="CJ20" s="620"/>
      <c r="CK20" s="620"/>
      <c r="CL20" s="620"/>
      <c r="CM20" s="620"/>
      <c r="CN20" s="620"/>
      <c r="CO20" s="620"/>
      <c r="CP20" s="620"/>
      <c r="CQ20" s="621"/>
      <c r="CR20" s="622">
        <v>2631143</v>
      </c>
      <c r="CS20" s="623"/>
      <c r="CT20" s="623"/>
      <c r="CU20" s="623"/>
      <c r="CV20" s="623"/>
      <c r="CW20" s="623"/>
      <c r="CX20" s="623"/>
      <c r="CY20" s="624"/>
      <c r="CZ20" s="648">
        <v>100</v>
      </c>
      <c r="DA20" s="648"/>
      <c r="DB20" s="648"/>
      <c r="DC20" s="648"/>
      <c r="DD20" s="628">
        <v>142376</v>
      </c>
      <c r="DE20" s="623"/>
      <c r="DF20" s="623"/>
      <c r="DG20" s="623"/>
      <c r="DH20" s="623"/>
      <c r="DI20" s="623"/>
      <c r="DJ20" s="623"/>
      <c r="DK20" s="623"/>
      <c r="DL20" s="623"/>
      <c r="DM20" s="623"/>
      <c r="DN20" s="623"/>
      <c r="DO20" s="623"/>
      <c r="DP20" s="624"/>
      <c r="DQ20" s="628">
        <v>2105907</v>
      </c>
      <c r="DR20" s="623"/>
      <c r="DS20" s="623"/>
      <c r="DT20" s="623"/>
      <c r="DU20" s="623"/>
      <c r="DV20" s="623"/>
      <c r="DW20" s="623"/>
      <c r="DX20" s="623"/>
      <c r="DY20" s="623"/>
      <c r="DZ20" s="623"/>
      <c r="EA20" s="623"/>
      <c r="EB20" s="623"/>
      <c r="EC20" s="661"/>
    </row>
    <row r="21" spans="2:133" ht="11.25" customHeight="1" x14ac:dyDescent="0.15">
      <c r="B21" s="619" t="s">
        <v>275</v>
      </c>
      <c r="C21" s="620"/>
      <c r="D21" s="620"/>
      <c r="E21" s="620"/>
      <c r="F21" s="620"/>
      <c r="G21" s="620"/>
      <c r="H21" s="620"/>
      <c r="I21" s="620"/>
      <c r="J21" s="620"/>
      <c r="K21" s="620"/>
      <c r="L21" s="620"/>
      <c r="M21" s="620"/>
      <c r="N21" s="620"/>
      <c r="O21" s="620"/>
      <c r="P21" s="620"/>
      <c r="Q21" s="621"/>
      <c r="R21" s="622">
        <v>291</v>
      </c>
      <c r="S21" s="623"/>
      <c r="T21" s="623"/>
      <c r="U21" s="623"/>
      <c r="V21" s="623"/>
      <c r="W21" s="623"/>
      <c r="X21" s="623"/>
      <c r="Y21" s="624"/>
      <c r="Z21" s="648">
        <v>0</v>
      </c>
      <c r="AA21" s="648"/>
      <c r="AB21" s="648"/>
      <c r="AC21" s="648"/>
      <c r="AD21" s="649">
        <v>291</v>
      </c>
      <c r="AE21" s="649"/>
      <c r="AF21" s="649"/>
      <c r="AG21" s="649"/>
      <c r="AH21" s="649"/>
      <c r="AI21" s="649"/>
      <c r="AJ21" s="649"/>
      <c r="AK21" s="649"/>
      <c r="AL21" s="625">
        <v>0</v>
      </c>
      <c r="AM21" s="626"/>
      <c r="AN21" s="626"/>
      <c r="AO21" s="650"/>
      <c r="AP21" s="619" t="s">
        <v>276</v>
      </c>
      <c r="AQ21" s="695"/>
      <c r="AR21" s="695"/>
      <c r="AS21" s="695"/>
      <c r="AT21" s="695"/>
      <c r="AU21" s="695"/>
      <c r="AV21" s="695"/>
      <c r="AW21" s="695"/>
      <c r="AX21" s="695"/>
      <c r="AY21" s="695"/>
      <c r="AZ21" s="695"/>
      <c r="BA21" s="695"/>
      <c r="BB21" s="695"/>
      <c r="BC21" s="695"/>
      <c r="BD21" s="695"/>
      <c r="BE21" s="695"/>
      <c r="BF21" s="696"/>
      <c r="BG21" s="622" t="s">
        <v>126</v>
      </c>
      <c r="BH21" s="623"/>
      <c r="BI21" s="623"/>
      <c r="BJ21" s="623"/>
      <c r="BK21" s="623"/>
      <c r="BL21" s="623"/>
      <c r="BM21" s="623"/>
      <c r="BN21" s="624"/>
      <c r="BO21" s="648" t="s">
        <v>126</v>
      </c>
      <c r="BP21" s="648"/>
      <c r="BQ21" s="648"/>
      <c r="BR21" s="648"/>
      <c r="BS21" s="649" t="s">
        <v>126</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79" t="s">
        <v>277</v>
      </c>
      <c r="C22" s="680"/>
      <c r="D22" s="680"/>
      <c r="E22" s="680"/>
      <c r="F22" s="680"/>
      <c r="G22" s="680"/>
      <c r="H22" s="680"/>
      <c r="I22" s="680"/>
      <c r="J22" s="680"/>
      <c r="K22" s="680"/>
      <c r="L22" s="680"/>
      <c r="M22" s="680"/>
      <c r="N22" s="680"/>
      <c r="O22" s="680"/>
      <c r="P22" s="680"/>
      <c r="Q22" s="681"/>
      <c r="R22" s="622">
        <v>1693</v>
      </c>
      <c r="S22" s="623"/>
      <c r="T22" s="623"/>
      <c r="U22" s="623"/>
      <c r="V22" s="623"/>
      <c r="W22" s="623"/>
      <c r="X22" s="623"/>
      <c r="Y22" s="624"/>
      <c r="Z22" s="648">
        <v>0.1</v>
      </c>
      <c r="AA22" s="648"/>
      <c r="AB22" s="648"/>
      <c r="AC22" s="648"/>
      <c r="AD22" s="649">
        <v>1693</v>
      </c>
      <c r="AE22" s="649"/>
      <c r="AF22" s="649"/>
      <c r="AG22" s="649"/>
      <c r="AH22" s="649"/>
      <c r="AI22" s="649"/>
      <c r="AJ22" s="649"/>
      <c r="AK22" s="649"/>
      <c r="AL22" s="625">
        <v>0.10000000149011612</v>
      </c>
      <c r="AM22" s="626"/>
      <c r="AN22" s="626"/>
      <c r="AO22" s="650"/>
      <c r="AP22" s="619" t="s">
        <v>278</v>
      </c>
      <c r="AQ22" s="695"/>
      <c r="AR22" s="695"/>
      <c r="AS22" s="695"/>
      <c r="AT22" s="695"/>
      <c r="AU22" s="695"/>
      <c r="AV22" s="695"/>
      <c r="AW22" s="695"/>
      <c r="AX22" s="695"/>
      <c r="AY22" s="695"/>
      <c r="AZ22" s="695"/>
      <c r="BA22" s="695"/>
      <c r="BB22" s="695"/>
      <c r="BC22" s="695"/>
      <c r="BD22" s="695"/>
      <c r="BE22" s="695"/>
      <c r="BF22" s="696"/>
      <c r="BG22" s="622" t="s">
        <v>126</v>
      </c>
      <c r="BH22" s="623"/>
      <c r="BI22" s="623"/>
      <c r="BJ22" s="623"/>
      <c r="BK22" s="623"/>
      <c r="BL22" s="623"/>
      <c r="BM22" s="623"/>
      <c r="BN22" s="624"/>
      <c r="BO22" s="648" t="s">
        <v>126</v>
      </c>
      <c r="BP22" s="648"/>
      <c r="BQ22" s="648"/>
      <c r="BR22" s="648"/>
      <c r="BS22" s="649" t="s">
        <v>126</v>
      </c>
      <c r="BT22" s="649"/>
      <c r="BU22" s="649"/>
      <c r="BV22" s="649"/>
      <c r="BW22" s="649"/>
      <c r="BX22" s="649"/>
      <c r="BY22" s="649"/>
      <c r="BZ22" s="649"/>
      <c r="CA22" s="649"/>
      <c r="CB22" s="694"/>
      <c r="CD22" s="675" t="s">
        <v>279</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280</v>
      </c>
      <c r="C23" s="620"/>
      <c r="D23" s="620"/>
      <c r="E23" s="620"/>
      <c r="F23" s="620"/>
      <c r="G23" s="620"/>
      <c r="H23" s="620"/>
      <c r="I23" s="620"/>
      <c r="J23" s="620"/>
      <c r="K23" s="620"/>
      <c r="L23" s="620"/>
      <c r="M23" s="620"/>
      <c r="N23" s="620"/>
      <c r="O23" s="620"/>
      <c r="P23" s="620"/>
      <c r="Q23" s="621"/>
      <c r="R23" s="622">
        <v>1386450</v>
      </c>
      <c r="S23" s="623"/>
      <c r="T23" s="623"/>
      <c r="U23" s="623"/>
      <c r="V23" s="623"/>
      <c r="W23" s="623"/>
      <c r="X23" s="623"/>
      <c r="Y23" s="624"/>
      <c r="Z23" s="648">
        <v>48.3</v>
      </c>
      <c r="AA23" s="648"/>
      <c r="AB23" s="648"/>
      <c r="AC23" s="648"/>
      <c r="AD23" s="649">
        <v>1257130</v>
      </c>
      <c r="AE23" s="649"/>
      <c r="AF23" s="649"/>
      <c r="AG23" s="649"/>
      <c r="AH23" s="649"/>
      <c r="AI23" s="649"/>
      <c r="AJ23" s="649"/>
      <c r="AK23" s="649"/>
      <c r="AL23" s="625">
        <v>78.099999999999994</v>
      </c>
      <c r="AM23" s="626"/>
      <c r="AN23" s="626"/>
      <c r="AO23" s="650"/>
      <c r="AP23" s="619" t="s">
        <v>281</v>
      </c>
      <c r="AQ23" s="695"/>
      <c r="AR23" s="695"/>
      <c r="AS23" s="695"/>
      <c r="AT23" s="695"/>
      <c r="AU23" s="695"/>
      <c r="AV23" s="695"/>
      <c r="AW23" s="695"/>
      <c r="AX23" s="695"/>
      <c r="AY23" s="695"/>
      <c r="AZ23" s="695"/>
      <c r="BA23" s="695"/>
      <c r="BB23" s="695"/>
      <c r="BC23" s="695"/>
      <c r="BD23" s="695"/>
      <c r="BE23" s="695"/>
      <c r="BF23" s="696"/>
      <c r="BG23" s="622" t="s">
        <v>126</v>
      </c>
      <c r="BH23" s="623"/>
      <c r="BI23" s="623"/>
      <c r="BJ23" s="623"/>
      <c r="BK23" s="623"/>
      <c r="BL23" s="623"/>
      <c r="BM23" s="623"/>
      <c r="BN23" s="624"/>
      <c r="BO23" s="648" t="s">
        <v>126</v>
      </c>
      <c r="BP23" s="648"/>
      <c r="BQ23" s="648"/>
      <c r="BR23" s="648"/>
      <c r="BS23" s="649" t="s">
        <v>126</v>
      </c>
      <c r="BT23" s="649"/>
      <c r="BU23" s="649"/>
      <c r="BV23" s="649"/>
      <c r="BW23" s="649"/>
      <c r="BX23" s="649"/>
      <c r="BY23" s="649"/>
      <c r="BZ23" s="649"/>
      <c r="CA23" s="649"/>
      <c r="CB23" s="694"/>
      <c r="CD23" s="675" t="s">
        <v>221</v>
      </c>
      <c r="CE23" s="676"/>
      <c r="CF23" s="676"/>
      <c r="CG23" s="676"/>
      <c r="CH23" s="676"/>
      <c r="CI23" s="676"/>
      <c r="CJ23" s="676"/>
      <c r="CK23" s="676"/>
      <c r="CL23" s="676"/>
      <c r="CM23" s="676"/>
      <c r="CN23" s="676"/>
      <c r="CO23" s="676"/>
      <c r="CP23" s="676"/>
      <c r="CQ23" s="677"/>
      <c r="CR23" s="675" t="s">
        <v>282</v>
      </c>
      <c r="CS23" s="676"/>
      <c r="CT23" s="676"/>
      <c r="CU23" s="676"/>
      <c r="CV23" s="676"/>
      <c r="CW23" s="676"/>
      <c r="CX23" s="676"/>
      <c r="CY23" s="677"/>
      <c r="CZ23" s="675" t="s">
        <v>283</v>
      </c>
      <c r="DA23" s="676"/>
      <c r="DB23" s="676"/>
      <c r="DC23" s="677"/>
      <c r="DD23" s="675" t="s">
        <v>284</v>
      </c>
      <c r="DE23" s="676"/>
      <c r="DF23" s="676"/>
      <c r="DG23" s="676"/>
      <c r="DH23" s="676"/>
      <c r="DI23" s="676"/>
      <c r="DJ23" s="676"/>
      <c r="DK23" s="677"/>
      <c r="DL23" s="702" t="s">
        <v>285</v>
      </c>
      <c r="DM23" s="703"/>
      <c r="DN23" s="703"/>
      <c r="DO23" s="703"/>
      <c r="DP23" s="703"/>
      <c r="DQ23" s="703"/>
      <c r="DR23" s="703"/>
      <c r="DS23" s="703"/>
      <c r="DT23" s="703"/>
      <c r="DU23" s="703"/>
      <c r="DV23" s="704"/>
      <c r="DW23" s="675" t="s">
        <v>286</v>
      </c>
      <c r="DX23" s="676"/>
      <c r="DY23" s="676"/>
      <c r="DZ23" s="676"/>
      <c r="EA23" s="676"/>
      <c r="EB23" s="676"/>
      <c r="EC23" s="677"/>
    </row>
    <row r="24" spans="2:133" ht="11.25" customHeight="1" x14ac:dyDescent="0.15">
      <c r="B24" s="619" t="s">
        <v>287</v>
      </c>
      <c r="C24" s="620"/>
      <c r="D24" s="620"/>
      <c r="E24" s="620"/>
      <c r="F24" s="620"/>
      <c r="G24" s="620"/>
      <c r="H24" s="620"/>
      <c r="I24" s="620"/>
      <c r="J24" s="620"/>
      <c r="K24" s="620"/>
      <c r="L24" s="620"/>
      <c r="M24" s="620"/>
      <c r="N24" s="620"/>
      <c r="O24" s="620"/>
      <c r="P24" s="620"/>
      <c r="Q24" s="621"/>
      <c r="R24" s="622">
        <v>1257130</v>
      </c>
      <c r="S24" s="623"/>
      <c r="T24" s="623"/>
      <c r="U24" s="623"/>
      <c r="V24" s="623"/>
      <c r="W24" s="623"/>
      <c r="X24" s="623"/>
      <c r="Y24" s="624"/>
      <c r="Z24" s="648">
        <v>43.8</v>
      </c>
      <c r="AA24" s="648"/>
      <c r="AB24" s="648"/>
      <c r="AC24" s="648"/>
      <c r="AD24" s="649">
        <v>1257130</v>
      </c>
      <c r="AE24" s="649"/>
      <c r="AF24" s="649"/>
      <c r="AG24" s="649"/>
      <c r="AH24" s="649"/>
      <c r="AI24" s="649"/>
      <c r="AJ24" s="649"/>
      <c r="AK24" s="649"/>
      <c r="AL24" s="625">
        <v>78.099999999999994</v>
      </c>
      <c r="AM24" s="626"/>
      <c r="AN24" s="626"/>
      <c r="AO24" s="650"/>
      <c r="AP24" s="619" t="s">
        <v>288</v>
      </c>
      <c r="AQ24" s="695"/>
      <c r="AR24" s="695"/>
      <c r="AS24" s="695"/>
      <c r="AT24" s="695"/>
      <c r="AU24" s="695"/>
      <c r="AV24" s="695"/>
      <c r="AW24" s="695"/>
      <c r="AX24" s="695"/>
      <c r="AY24" s="695"/>
      <c r="AZ24" s="695"/>
      <c r="BA24" s="695"/>
      <c r="BB24" s="695"/>
      <c r="BC24" s="695"/>
      <c r="BD24" s="695"/>
      <c r="BE24" s="695"/>
      <c r="BF24" s="696"/>
      <c r="BG24" s="622" t="s">
        <v>126</v>
      </c>
      <c r="BH24" s="623"/>
      <c r="BI24" s="623"/>
      <c r="BJ24" s="623"/>
      <c r="BK24" s="623"/>
      <c r="BL24" s="623"/>
      <c r="BM24" s="623"/>
      <c r="BN24" s="624"/>
      <c r="BO24" s="648" t="s">
        <v>126</v>
      </c>
      <c r="BP24" s="648"/>
      <c r="BQ24" s="648"/>
      <c r="BR24" s="648"/>
      <c r="BS24" s="649" t="s">
        <v>126</v>
      </c>
      <c r="BT24" s="649"/>
      <c r="BU24" s="649"/>
      <c r="BV24" s="649"/>
      <c r="BW24" s="649"/>
      <c r="BX24" s="649"/>
      <c r="BY24" s="649"/>
      <c r="BZ24" s="649"/>
      <c r="CA24" s="649"/>
      <c r="CB24" s="694"/>
      <c r="CD24" s="672" t="s">
        <v>289</v>
      </c>
      <c r="CE24" s="673"/>
      <c r="CF24" s="673"/>
      <c r="CG24" s="673"/>
      <c r="CH24" s="673"/>
      <c r="CI24" s="673"/>
      <c r="CJ24" s="673"/>
      <c r="CK24" s="673"/>
      <c r="CL24" s="673"/>
      <c r="CM24" s="673"/>
      <c r="CN24" s="673"/>
      <c r="CO24" s="673"/>
      <c r="CP24" s="673"/>
      <c r="CQ24" s="674"/>
      <c r="CR24" s="669">
        <v>855491</v>
      </c>
      <c r="CS24" s="670"/>
      <c r="CT24" s="670"/>
      <c r="CU24" s="670"/>
      <c r="CV24" s="670"/>
      <c r="CW24" s="670"/>
      <c r="CX24" s="670"/>
      <c r="CY24" s="698"/>
      <c r="CZ24" s="699">
        <v>32.5</v>
      </c>
      <c r="DA24" s="685"/>
      <c r="DB24" s="685"/>
      <c r="DC24" s="701"/>
      <c r="DD24" s="697">
        <v>700988</v>
      </c>
      <c r="DE24" s="670"/>
      <c r="DF24" s="670"/>
      <c r="DG24" s="670"/>
      <c r="DH24" s="670"/>
      <c r="DI24" s="670"/>
      <c r="DJ24" s="670"/>
      <c r="DK24" s="698"/>
      <c r="DL24" s="697">
        <v>628312</v>
      </c>
      <c r="DM24" s="670"/>
      <c r="DN24" s="670"/>
      <c r="DO24" s="670"/>
      <c r="DP24" s="670"/>
      <c r="DQ24" s="670"/>
      <c r="DR24" s="670"/>
      <c r="DS24" s="670"/>
      <c r="DT24" s="670"/>
      <c r="DU24" s="670"/>
      <c r="DV24" s="698"/>
      <c r="DW24" s="699">
        <v>37.799999999999997</v>
      </c>
      <c r="DX24" s="685"/>
      <c r="DY24" s="685"/>
      <c r="DZ24" s="685"/>
      <c r="EA24" s="685"/>
      <c r="EB24" s="685"/>
      <c r="EC24" s="700"/>
    </row>
    <row r="25" spans="2:133" ht="11.25" customHeight="1" x14ac:dyDescent="0.15">
      <c r="B25" s="619" t="s">
        <v>290</v>
      </c>
      <c r="C25" s="620"/>
      <c r="D25" s="620"/>
      <c r="E25" s="620"/>
      <c r="F25" s="620"/>
      <c r="G25" s="620"/>
      <c r="H25" s="620"/>
      <c r="I25" s="620"/>
      <c r="J25" s="620"/>
      <c r="K25" s="620"/>
      <c r="L25" s="620"/>
      <c r="M25" s="620"/>
      <c r="N25" s="620"/>
      <c r="O25" s="620"/>
      <c r="P25" s="620"/>
      <c r="Q25" s="621"/>
      <c r="R25" s="622">
        <v>129320</v>
      </c>
      <c r="S25" s="623"/>
      <c r="T25" s="623"/>
      <c r="U25" s="623"/>
      <c r="V25" s="623"/>
      <c r="W25" s="623"/>
      <c r="X25" s="623"/>
      <c r="Y25" s="624"/>
      <c r="Z25" s="648">
        <v>4.5</v>
      </c>
      <c r="AA25" s="648"/>
      <c r="AB25" s="648"/>
      <c r="AC25" s="648"/>
      <c r="AD25" s="649" t="s">
        <v>126</v>
      </c>
      <c r="AE25" s="649"/>
      <c r="AF25" s="649"/>
      <c r="AG25" s="649"/>
      <c r="AH25" s="649"/>
      <c r="AI25" s="649"/>
      <c r="AJ25" s="649"/>
      <c r="AK25" s="649"/>
      <c r="AL25" s="625" t="s">
        <v>126</v>
      </c>
      <c r="AM25" s="626"/>
      <c r="AN25" s="626"/>
      <c r="AO25" s="650"/>
      <c r="AP25" s="619" t="s">
        <v>291</v>
      </c>
      <c r="AQ25" s="695"/>
      <c r="AR25" s="695"/>
      <c r="AS25" s="695"/>
      <c r="AT25" s="695"/>
      <c r="AU25" s="695"/>
      <c r="AV25" s="695"/>
      <c r="AW25" s="695"/>
      <c r="AX25" s="695"/>
      <c r="AY25" s="695"/>
      <c r="AZ25" s="695"/>
      <c r="BA25" s="695"/>
      <c r="BB25" s="695"/>
      <c r="BC25" s="695"/>
      <c r="BD25" s="695"/>
      <c r="BE25" s="695"/>
      <c r="BF25" s="696"/>
      <c r="BG25" s="622" t="s">
        <v>126</v>
      </c>
      <c r="BH25" s="623"/>
      <c r="BI25" s="623"/>
      <c r="BJ25" s="623"/>
      <c r="BK25" s="623"/>
      <c r="BL25" s="623"/>
      <c r="BM25" s="623"/>
      <c r="BN25" s="624"/>
      <c r="BO25" s="648" t="s">
        <v>126</v>
      </c>
      <c r="BP25" s="648"/>
      <c r="BQ25" s="648"/>
      <c r="BR25" s="648"/>
      <c r="BS25" s="649" t="s">
        <v>126</v>
      </c>
      <c r="BT25" s="649"/>
      <c r="BU25" s="649"/>
      <c r="BV25" s="649"/>
      <c r="BW25" s="649"/>
      <c r="BX25" s="649"/>
      <c r="BY25" s="649"/>
      <c r="BZ25" s="649"/>
      <c r="CA25" s="649"/>
      <c r="CB25" s="694"/>
      <c r="CD25" s="619" t="s">
        <v>292</v>
      </c>
      <c r="CE25" s="620"/>
      <c r="CF25" s="620"/>
      <c r="CG25" s="620"/>
      <c r="CH25" s="620"/>
      <c r="CI25" s="620"/>
      <c r="CJ25" s="620"/>
      <c r="CK25" s="620"/>
      <c r="CL25" s="620"/>
      <c r="CM25" s="620"/>
      <c r="CN25" s="620"/>
      <c r="CO25" s="620"/>
      <c r="CP25" s="620"/>
      <c r="CQ25" s="621"/>
      <c r="CR25" s="622">
        <v>504135</v>
      </c>
      <c r="CS25" s="632"/>
      <c r="CT25" s="632"/>
      <c r="CU25" s="632"/>
      <c r="CV25" s="632"/>
      <c r="CW25" s="632"/>
      <c r="CX25" s="632"/>
      <c r="CY25" s="633"/>
      <c r="CZ25" s="625">
        <v>19.2</v>
      </c>
      <c r="DA25" s="634"/>
      <c r="DB25" s="634"/>
      <c r="DC25" s="635"/>
      <c r="DD25" s="628">
        <v>469154</v>
      </c>
      <c r="DE25" s="632"/>
      <c r="DF25" s="632"/>
      <c r="DG25" s="632"/>
      <c r="DH25" s="632"/>
      <c r="DI25" s="632"/>
      <c r="DJ25" s="632"/>
      <c r="DK25" s="633"/>
      <c r="DL25" s="628">
        <v>408518</v>
      </c>
      <c r="DM25" s="632"/>
      <c r="DN25" s="632"/>
      <c r="DO25" s="632"/>
      <c r="DP25" s="632"/>
      <c r="DQ25" s="632"/>
      <c r="DR25" s="632"/>
      <c r="DS25" s="632"/>
      <c r="DT25" s="632"/>
      <c r="DU25" s="632"/>
      <c r="DV25" s="633"/>
      <c r="DW25" s="625">
        <v>24.6</v>
      </c>
      <c r="DX25" s="634"/>
      <c r="DY25" s="634"/>
      <c r="DZ25" s="634"/>
      <c r="EA25" s="634"/>
      <c r="EB25" s="634"/>
      <c r="EC25" s="656"/>
    </row>
    <row r="26" spans="2:133" ht="11.25" customHeight="1" x14ac:dyDescent="0.15">
      <c r="B26" s="619" t="s">
        <v>293</v>
      </c>
      <c r="C26" s="620"/>
      <c r="D26" s="620"/>
      <c r="E26" s="620"/>
      <c r="F26" s="620"/>
      <c r="G26" s="620"/>
      <c r="H26" s="620"/>
      <c r="I26" s="620"/>
      <c r="J26" s="620"/>
      <c r="K26" s="620"/>
      <c r="L26" s="620"/>
      <c r="M26" s="620"/>
      <c r="N26" s="620"/>
      <c r="O26" s="620"/>
      <c r="P26" s="620"/>
      <c r="Q26" s="621"/>
      <c r="R26" s="622" t="s">
        <v>126</v>
      </c>
      <c r="S26" s="623"/>
      <c r="T26" s="623"/>
      <c r="U26" s="623"/>
      <c r="V26" s="623"/>
      <c r="W26" s="623"/>
      <c r="X26" s="623"/>
      <c r="Y26" s="624"/>
      <c r="Z26" s="648" t="s">
        <v>126</v>
      </c>
      <c r="AA26" s="648"/>
      <c r="AB26" s="648"/>
      <c r="AC26" s="648"/>
      <c r="AD26" s="649" t="s">
        <v>126</v>
      </c>
      <c r="AE26" s="649"/>
      <c r="AF26" s="649"/>
      <c r="AG26" s="649"/>
      <c r="AH26" s="649"/>
      <c r="AI26" s="649"/>
      <c r="AJ26" s="649"/>
      <c r="AK26" s="649"/>
      <c r="AL26" s="625" t="s">
        <v>126</v>
      </c>
      <c r="AM26" s="626"/>
      <c r="AN26" s="626"/>
      <c r="AO26" s="650"/>
      <c r="AP26" s="619" t="s">
        <v>294</v>
      </c>
      <c r="AQ26" s="695"/>
      <c r="AR26" s="695"/>
      <c r="AS26" s="695"/>
      <c r="AT26" s="695"/>
      <c r="AU26" s="695"/>
      <c r="AV26" s="695"/>
      <c r="AW26" s="695"/>
      <c r="AX26" s="695"/>
      <c r="AY26" s="695"/>
      <c r="AZ26" s="695"/>
      <c r="BA26" s="695"/>
      <c r="BB26" s="695"/>
      <c r="BC26" s="695"/>
      <c r="BD26" s="695"/>
      <c r="BE26" s="695"/>
      <c r="BF26" s="696"/>
      <c r="BG26" s="622" t="s">
        <v>126</v>
      </c>
      <c r="BH26" s="623"/>
      <c r="BI26" s="623"/>
      <c r="BJ26" s="623"/>
      <c r="BK26" s="623"/>
      <c r="BL26" s="623"/>
      <c r="BM26" s="623"/>
      <c r="BN26" s="624"/>
      <c r="BO26" s="648" t="s">
        <v>126</v>
      </c>
      <c r="BP26" s="648"/>
      <c r="BQ26" s="648"/>
      <c r="BR26" s="648"/>
      <c r="BS26" s="649" t="s">
        <v>126</v>
      </c>
      <c r="BT26" s="649"/>
      <c r="BU26" s="649"/>
      <c r="BV26" s="649"/>
      <c r="BW26" s="649"/>
      <c r="BX26" s="649"/>
      <c r="BY26" s="649"/>
      <c r="BZ26" s="649"/>
      <c r="CA26" s="649"/>
      <c r="CB26" s="694"/>
      <c r="CD26" s="619" t="s">
        <v>295</v>
      </c>
      <c r="CE26" s="620"/>
      <c r="CF26" s="620"/>
      <c r="CG26" s="620"/>
      <c r="CH26" s="620"/>
      <c r="CI26" s="620"/>
      <c r="CJ26" s="620"/>
      <c r="CK26" s="620"/>
      <c r="CL26" s="620"/>
      <c r="CM26" s="620"/>
      <c r="CN26" s="620"/>
      <c r="CO26" s="620"/>
      <c r="CP26" s="620"/>
      <c r="CQ26" s="621"/>
      <c r="CR26" s="622">
        <v>282655</v>
      </c>
      <c r="CS26" s="623"/>
      <c r="CT26" s="623"/>
      <c r="CU26" s="623"/>
      <c r="CV26" s="623"/>
      <c r="CW26" s="623"/>
      <c r="CX26" s="623"/>
      <c r="CY26" s="624"/>
      <c r="CZ26" s="625">
        <v>10.7</v>
      </c>
      <c r="DA26" s="634"/>
      <c r="DB26" s="634"/>
      <c r="DC26" s="635"/>
      <c r="DD26" s="628">
        <v>254347</v>
      </c>
      <c r="DE26" s="623"/>
      <c r="DF26" s="623"/>
      <c r="DG26" s="623"/>
      <c r="DH26" s="623"/>
      <c r="DI26" s="623"/>
      <c r="DJ26" s="623"/>
      <c r="DK26" s="624"/>
      <c r="DL26" s="628" t="s">
        <v>126</v>
      </c>
      <c r="DM26" s="623"/>
      <c r="DN26" s="623"/>
      <c r="DO26" s="623"/>
      <c r="DP26" s="623"/>
      <c r="DQ26" s="623"/>
      <c r="DR26" s="623"/>
      <c r="DS26" s="623"/>
      <c r="DT26" s="623"/>
      <c r="DU26" s="623"/>
      <c r="DV26" s="624"/>
      <c r="DW26" s="625" t="s">
        <v>126</v>
      </c>
      <c r="DX26" s="634"/>
      <c r="DY26" s="634"/>
      <c r="DZ26" s="634"/>
      <c r="EA26" s="634"/>
      <c r="EB26" s="634"/>
      <c r="EC26" s="656"/>
    </row>
    <row r="27" spans="2:133" ht="11.25" customHeight="1" x14ac:dyDescent="0.15">
      <c r="B27" s="619" t="s">
        <v>296</v>
      </c>
      <c r="C27" s="620"/>
      <c r="D27" s="620"/>
      <c r="E27" s="620"/>
      <c r="F27" s="620"/>
      <c r="G27" s="620"/>
      <c r="H27" s="620"/>
      <c r="I27" s="620"/>
      <c r="J27" s="620"/>
      <c r="K27" s="620"/>
      <c r="L27" s="620"/>
      <c r="M27" s="620"/>
      <c r="N27" s="620"/>
      <c r="O27" s="620"/>
      <c r="P27" s="620"/>
      <c r="Q27" s="621"/>
      <c r="R27" s="622">
        <v>1732344</v>
      </c>
      <c r="S27" s="623"/>
      <c r="T27" s="623"/>
      <c r="U27" s="623"/>
      <c r="V27" s="623"/>
      <c r="W27" s="623"/>
      <c r="X27" s="623"/>
      <c r="Y27" s="624"/>
      <c r="Z27" s="648">
        <v>60.4</v>
      </c>
      <c r="AA27" s="648"/>
      <c r="AB27" s="648"/>
      <c r="AC27" s="648"/>
      <c r="AD27" s="649">
        <v>1603024</v>
      </c>
      <c r="AE27" s="649"/>
      <c r="AF27" s="649"/>
      <c r="AG27" s="649"/>
      <c r="AH27" s="649"/>
      <c r="AI27" s="649"/>
      <c r="AJ27" s="649"/>
      <c r="AK27" s="649"/>
      <c r="AL27" s="625">
        <v>99.599998474121094</v>
      </c>
      <c r="AM27" s="626"/>
      <c r="AN27" s="626"/>
      <c r="AO27" s="650"/>
      <c r="AP27" s="619" t="s">
        <v>297</v>
      </c>
      <c r="AQ27" s="620"/>
      <c r="AR27" s="620"/>
      <c r="AS27" s="620"/>
      <c r="AT27" s="620"/>
      <c r="AU27" s="620"/>
      <c r="AV27" s="620"/>
      <c r="AW27" s="620"/>
      <c r="AX27" s="620"/>
      <c r="AY27" s="620"/>
      <c r="AZ27" s="620"/>
      <c r="BA27" s="620"/>
      <c r="BB27" s="620"/>
      <c r="BC27" s="620"/>
      <c r="BD27" s="620"/>
      <c r="BE27" s="620"/>
      <c r="BF27" s="621"/>
      <c r="BG27" s="622">
        <v>246346</v>
      </c>
      <c r="BH27" s="623"/>
      <c r="BI27" s="623"/>
      <c r="BJ27" s="623"/>
      <c r="BK27" s="623"/>
      <c r="BL27" s="623"/>
      <c r="BM27" s="623"/>
      <c r="BN27" s="624"/>
      <c r="BO27" s="648">
        <v>100</v>
      </c>
      <c r="BP27" s="648"/>
      <c r="BQ27" s="648"/>
      <c r="BR27" s="648"/>
      <c r="BS27" s="649" t="s">
        <v>126</v>
      </c>
      <c r="BT27" s="649"/>
      <c r="BU27" s="649"/>
      <c r="BV27" s="649"/>
      <c r="BW27" s="649"/>
      <c r="BX27" s="649"/>
      <c r="BY27" s="649"/>
      <c r="BZ27" s="649"/>
      <c r="CA27" s="649"/>
      <c r="CB27" s="694"/>
      <c r="CD27" s="619" t="s">
        <v>298</v>
      </c>
      <c r="CE27" s="620"/>
      <c r="CF27" s="620"/>
      <c r="CG27" s="620"/>
      <c r="CH27" s="620"/>
      <c r="CI27" s="620"/>
      <c r="CJ27" s="620"/>
      <c r="CK27" s="620"/>
      <c r="CL27" s="620"/>
      <c r="CM27" s="620"/>
      <c r="CN27" s="620"/>
      <c r="CO27" s="620"/>
      <c r="CP27" s="620"/>
      <c r="CQ27" s="621"/>
      <c r="CR27" s="622">
        <v>177721</v>
      </c>
      <c r="CS27" s="632"/>
      <c r="CT27" s="632"/>
      <c r="CU27" s="632"/>
      <c r="CV27" s="632"/>
      <c r="CW27" s="632"/>
      <c r="CX27" s="632"/>
      <c r="CY27" s="633"/>
      <c r="CZ27" s="625">
        <v>6.8</v>
      </c>
      <c r="DA27" s="634"/>
      <c r="DB27" s="634"/>
      <c r="DC27" s="635"/>
      <c r="DD27" s="628">
        <v>58199</v>
      </c>
      <c r="DE27" s="632"/>
      <c r="DF27" s="632"/>
      <c r="DG27" s="632"/>
      <c r="DH27" s="632"/>
      <c r="DI27" s="632"/>
      <c r="DJ27" s="632"/>
      <c r="DK27" s="633"/>
      <c r="DL27" s="628">
        <v>46159</v>
      </c>
      <c r="DM27" s="632"/>
      <c r="DN27" s="632"/>
      <c r="DO27" s="632"/>
      <c r="DP27" s="632"/>
      <c r="DQ27" s="632"/>
      <c r="DR27" s="632"/>
      <c r="DS27" s="632"/>
      <c r="DT27" s="632"/>
      <c r="DU27" s="632"/>
      <c r="DV27" s="633"/>
      <c r="DW27" s="625">
        <v>2.8</v>
      </c>
      <c r="DX27" s="634"/>
      <c r="DY27" s="634"/>
      <c r="DZ27" s="634"/>
      <c r="EA27" s="634"/>
      <c r="EB27" s="634"/>
      <c r="EC27" s="656"/>
    </row>
    <row r="28" spans="2:133" ht="11.25" customHeight="1" x14ac:dyDescent="0.15">
      <c r="B28" s="619" t="s">
        <v>299</v>
      </c>
      <c r="C28" s="620"/>
      <c r="D28" s="620"/>
      <c r="E28" s="620"/>
      <c r="F28" s="620"/>
      <c r="G28" s="620"/>
      <c r="H28" s="620"/>
      <c r="I28" s="620"/>
      <c r="J28" s="620"/>
      <c r="K28" s="620"/>
      <c r="L28" s="620"/>
      <c r="M28" s="620"/>
      <c r="N28" s="620"/>
      <c r="O28" s="620"/>
      <c r="P28" s="620"/>
      <c r="Q28" s="621"/>
      <c r="R28" s="622">
        <v>536</v>
      </c>
      <c r="S28" s="623"/>
      <c r="T28" s="623"/>
      <c r="U28" s="623"/>
      <c r="V28" s="623"/>
      <c r="W28" s="623"/>
      <c r="X28" s="623"/>
      <c r="Y28" s="624"/>
      <c r="Z28" s="648">
        <v>0</v>
      </c>
      <c r="AA28" s="648"/>
      <c r="AB28" s="648"/>
      <c r="AC28" s="648"/>
      <c r="AD28" s="649">
        <v>536</v>
      </c>
      <c r="AE28" s="649"/>
      <c r="AF28" s="649"/>
      <c r="AG28" s="649"/>
      <c r="AH28" s="649"/>
      <c r="AI28" s="649"/>
      <c r="AJ28" s="649"/>
      <c r="AK28" s="649"/>
      <c r="AL28" s="625">
        <v>0</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300</v>
      </c>
      <c r="CE28" s="620"/>
      <c r="CF28" s="620"/>
      <c r="CG28" s="620"/>
      <c r="CH28" s="620"/>
      <c r="CI28" s="620"/>
      <c r="CJ28" s="620"/>
      <c r="CK28" s="620"/>
      <c r="CL28" s="620"/>
      <c r="CM28" s="620"/>
      <c r="CN28" s="620"/>
      <c r="CO28" s="620"/>
      <c r="CP28" s="620"/>
      <c r="CQ28" s="621"/>
      <c r="CR28" s="622">
        <v>173635</v>
      </c>
      <c r="CS28" s="623"/>
      <c r="CT28" s="623"/>
      <c r="CU28" s="623"/>
      <c r="CV28" s="623"/>
      <c r="CW28" s="623"/>
      <c r="CX28" s="623"/>
      <c r="CY28" s="624"/>
      <c r="CZ28" s="625">
        <v>6.6</v>
      </c>
      <c r="DA28" s="634"/>
      <c r="DB28" s="634"/>
      <c r="DC28" s="635"/>
      <c r="DD28" s="628">
        <v>173635</v>
      </c>
      <c r="DE28" s="623"/>
      <c r="DF28" s="623"/>
      <c r="DG28" s="623"/>
      <c r="DH28" s="623"/>
      <c r="DI28" s="623"/>
      <c r="DJ28" s="623"/>
      <c r="DK28" s="624"/>
      <c r="DL28" s="628">
        <v>173635</v>
      </c>
      <c r="DM28" s="623"/>
      <c r="DN28" s="623"/>
      <c r="DO28" s="623"/>
      <c r="DP28" s="623"/>
      <c r="DQ28" s="623"/>
      <c r="DR28" s="623"/>
      <c r="DS28" s="623"/>
      <c r="DT28" s="623"/>
      <c r="DU28" s="623"/>
      <c r="DV28" s="624"/>
      <c r="DW28" s="625">
        <v>10.4</v>
      </c>
      <c r="DX28" s="634"/>
      <c r="DY28" s="634"/>
      <c r="DZ28" s="634"/>
      <c r="EA28" s="634"/>
      <c r="EB28" s="634"/>
      <c r="EC28" s="656"/>
    </row>
    <row r="29" spans="2:133" ht="11.25" customHeight="1" x14ac:dyDescent="0.15">
      <c r="B29" s="619" t="s">
        <v>301</v>
      </c>
      <c r="C29" s="620"/>
      <c r="D29" s="620"/>
      <c r="E29" s="620"/>
      <c r="F29" s="620"/>
      <c r="G29" s="620"/>
      <c r="H29" s="620"/>
      <c r="I29" s="620"/>
      <c r="J29" s="620"/>
      <c r="K29" s="620"/>
      <c r="L29" s="620"/>
      <c r="M29" s="620"/>
      <c r="N29" s="620"/>
      <c r="O29" s="620"/>
      <c r="P29" s="620"/>
      <c r="Q29" s="621"/>
      <c r="R29" s="622">
        <v>5831</v>
      </c>
      <c r="S29" s="623"/>
      <c r="T29" s="623"/>
      <c r="U29" s="623"/>
      <c r="V29" s="623"/>
      <c r="W29" s="623"/>
      <c r="X29" s="623"/>
      <c r="Y29" s="624"/>
      <c r="Z29" s="648">
        <v>0.2</v>
      </c>
      <c r="AA29" s="648"/>
      <c r="AB29" s="648"/>
      <c r="AC29" s="648"/>
      <c r="AD29" s="649" t="s">
        <v>126</v>
      </c>
      <c r="AE29" s="649"/>
      <c r="AF29" s="649"/>
      <c r="AG29" s="649"/>
      <c r="AH29" s="649"/>
      <c r="AI29" s="649"/>
      <c r="AJ29" s="649"/>
      <c r="AK29" s="649"/>
      <c r="AL29" s="625" t="s">
        <v>126</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302</v>
      </c>
      <c r="CE29" s="643"/>
      <c r="CF29" s="619" t="s">
        <v>70</v>
      </c>
      <c r="CG29" s="620"/>
      <c r="CH29" s="620"/>
      <c r="CI29" s="620"/>
      <c r="CJ29" s="620"/>
      <c r="CK29" s="620"/>
      <c r="CL29" s="620"/>
      <c r="CM29" s="620"/>
      <c r="CN29" s="620"/>
      <c r="CO29" s="620"/>
      <c r="CP29" s="620"/>
      <c r="CQ29" s="621"/>
      <c r="CR29" s="622">
        <v>173635</v>
      </c>
      <c r="CS29" s="632"/>
      <c r="CT29" s="632"/>
      <c r="CU29" s="632"/>
      <c r="CV29" s="632"/>
      <c r="CW29" s="632"/>
      <c r="CX29" s="632"/>
      <c r="CY29" s="633"/>
      <c r="CZ29" s="625">
        <v>6.6</v>
      </c>
      <c r="DA29" s="634"/>
      <c r="DB29" s="634"/>
      <c r="DC29" s="635"/>
      <c r="DD29" s="628">
        <v>173635</v>
      </c>
      <c r="DE29" s="632"/>
      <c r="DF29" s="632"/>
      <c r="DG29" s="632"/>
      <c r="DH29" s="632"/>
      <c r="DI29" s="632"/>
      <c r="DJ29" s="632"/>
      <c r="DK29" s="633"/>
      <c r="DL29" s="628">
        <v>173635</v>
      </c>
      <c r="DM29" s="632"/>
      <c r="DN29" s="632"/>
      <c r="DO29" s="632"/>
      <c r="DP29" s="632"/>
      <c r="DQ29" s="632"/>
      <c r="DR29" s="632"/>
      <c r="DS29" s="632"/>
      <c r="DT29" s="632"/>
      <c r="DU29" s="632"/>
      <c r="DV29" s="633"/>
      <c r="DW29" s="625">
        <v>10.4</v>
      </c>
      <c r="DX29" s="634"/>
      <c r="DY29" s="634"/>
      <c r="DZ29" s="634"/>
      <c r="EA29" s="634"/>
      <c r="EB29" s="634"/>
      <c r="EC29" s="656"/>
    </row>
    <row r="30" spans="2:133" ht="11.25" customHeight="1" x14ac:dyDescent="0.15">
      <c r="B30" s="619" t="s">
        <v>303</v>
      </c>
      <c r="C30" s="620"/>
      <c r="D30" s="620"/>
      <c r="E30" s="620"/>
      <c r="F30" s="620"/>
      <c r="G30" s="620"/>
      <c r="H30" s="620"/>
      <c r="I30" s="620"/>
      <c r="J30" s="620"/>
      <c r="K30" s="620"/>
      <c r="L30" s="620"/>
      <c r="M30" s="620"/>
      <c r="N30" s="620"/>
      <c r="O30" s="620"/>
      <c r="P30" s="620"/>
      <c r="Q30" s="621"/>
      <c r="R30" s="622">
        <v>15950</v>
      </c>
      <c r="S30" s="623"/>
      <c r="T30" s="623"/>
      <c r="U30" s="623"/>
      <c r="V30" s="623"/>
      <c r="W30" s="623"/>
      <c r="X30" s="623"/>
      <c r="Y30" s="624"/>
      <c r="Z30" s="648">
        <v>0.6</v>
      </c>
      <c r="AA30" s="648"/>
      <c r="AB30" s="648"/>
      <c r="AC30" s="648"/>
      <c r="AD30" s="649">
        <v>745</v>
      </c>
      <c r="AE30" s="649"/>
      <c r="AF30" s="649"/>
      <c r="AG30" s="649"/>
      <c r="AH30" s="649"/>
      <c r="AI30" s="649"/>
      <c r="AJ30" s="649"/>
      <c r="AK30" s="649"/>
      <c r="AL30" s="625">
        <v>0</v>
      </c>
      <c r="AM30" s="626"/>
      <c r="AN30" s="626"/>
      <c r="AO30" s="650"/>
      <c r="AP30" s="675" t="s">
        <v>221</v>
      </c>
      <c r="AQ30" s="676"/>
      <c r="AR30" s="676"/>
      <c r="AS30" s="676"/>
      <c r="AT30" s="676"/>
      <c r="AU30" s="676"/>
      <c r="AV30" s="676"/>
      <c r="AW30" s="676"/>
      <c r="AX30" s="676"/>
      <c r="AY30" s="676"/>
      <c r="AZ30" s="676"/>
      <c r="BA30" s="676"/>
      <c r="BB30" s="676"/>
      <c r="BC30" s="676"/>
      <c r="BD30" s="676"/>
      <c r="BE30" s="676"/>
      <c r="BF30" s="677"/>
      <c r="BG30" s="675" t="s">
        <v>304</v>
      </c>
      <c r="BH30" s="692"/>
      <c r="BI30" s="692"/>
      <c r="BJ30" s="692"/>
      <c r="BK30" s="692"/>
      <c r="BL30" s="692"/>
      <c r="BM30" s="692"/>
      <c r="BN30" s="692"/>
      <c r="BO30" s="692"/>
      <c r="BP30" s="692"/>
      <c r="BQ30" s="693"/>
      <c r="BR30" s="675" t="s">
        <v>305</v>
      </c>
      <c r="BS30" s="692"/>
      <c r="BT30" s="692"/>
      <c r="BU30" s="692"/>
      <c r="BV30" s="692"/>
      <c r="BW30" s="692"/>
      <c r="BX30" s="692"/>
      <c r="BY30" s="692"/>
      <c r="BZ30" s="692"/>
      <c r="CA30" s="692"/>
      <c r="CB30" s="693"/>
      <c r="CD30" s="644"/>
      <c r="CE30" s="645"/>
      <c r="CF30" s="619" t="s">
        <v>306</v>
      </c>
      <c r="CG30" s="620"/>
      <c r="CH30" s="620"/>
      <c r="CI30" s="620"/>
      <c r="CJ30" s="620"/>
      <c r="CK30" s="620"/>
      <c r="CL30" s="620"/>
      <c r="CM30" s="620"/>
      <c r="CN30" s="620"/>
      <c r="CO30" s="620"/>
      <c r="CP30" s="620"/>
      <c r="CQ30" s="621"/>
      <c r="CR30" s="622">
        <v>170284</v>
      </c>
      <c r="CS30" s="623"/>
      <c r="CT30" s="623"/>
      <c r="CU30" s="623"/>
      <c r="CV30" s="623"/>
      <c r="CW30" s="623"/>
      <c r="CX30" s="623"/>
      <c r="CY30" s="624"/>
      <c r="CZ30" s="625">
        <v>6.5</v>
      </c>
      <c r="DA30" s="634"/>
      <c r="DB30" s="634"/>
      <c r="DC30" s="635"/>
      <c r="DD30" s="628">
        <v>170284</v>
      </c>
      <c r="DE30" s="623"/>
      <c r="DF30" s="623"/>
      <c r="DG30" s="623"/>
      <c r="DH30" s="623"/>
      <c r="DI30" s="623"/>
      <c r="DJ30" s="623"/>
      <c r="DK30" s="624"/>
      <c r="DL30" s="628">
        <v>170284</v>
      </c>
      <c r="DM30" s="623"/>
      <c r="DN30" s="623"/>
      <c r="DO30" s="623"/>
      <c r="DP30" s="623"/>
      <c r="DQ30" s="623"/>
      <c r="DR30" s="623"/>
      <c r="DS30" s="623"/>
      <c r="DT30" s="623"/>
      <c r="DU30" s="623"/>
      <c r="DV30" s="624"/>
      <c r="DW30" s="625">
        <v>10.199999999999999</v>
      </c>
      <c r="DX30" s="634"/>
      <c r="DY30" s="634"/>
      <c r="DZ30" s="634"/>
      <c r="EA30" s="634"/>
      <c r="EB30" s="634"/>
      <c r="EC30" s="656"/>
    </row>
    <row r="31" spans="2:133" ht="11.25" customHeight="1" x14ac:dyDescent="0.15">
      <c r="B31" s="619" t="s">
        <v>307</v>
      </c>
      <c r="C31" s="620"/>
      <c r="D31" s="620"/>
      <c r="E31" s="620"/>
      <c r="F31" s="620"/>
      <c r="G31" s="620"/>
      <c r="H31" s="620"/>
      <c r="I31" s="620"/>
      <c r="J31" s="620"/>
      <c r="K31" s="620"/>
      <c r="L31" s="620"/>
      <c r="M31" s="620"/>
      <c r="N31" s="620"/>
      <c r="O31" s="620"/>
      <c r="P31" s="620"/>
      <c r="Q31" s="621"/>
      <c r="R31" s="622">
        <v>1636</v>
      </c>
      <c r="S31" s="623"/>
      <c r="T31" s="623"/>
      <c r="U31" s="623"/>
      <c r="V31" s="623"/>
      <c r="W31" s="623"/>
      <c r="X31" s="623"/>
      <c r="Y31" s="624"/>
      <c r="Z31" s="648">
        <v>0.1</v>
      </c>
      <c r="AA31" s="648"/>
      <c r="AB31" s="648"/>
      <c r="AC31" s="648"/>
      <c r="AD31" s="649" t="s">
        <v>126</v>
      </c>
      <c r="AE31" s="649"/>
      <c r="AF31" s="649"/>
      <c r="AG31" s="649"/>
      <c r="AH31" s="649"/>
      <c r="AI31" s="649"/>
      <c r="AJ31" s="649"/>
      <c r="AK31" s="649"/>
      <c r="AL31" s="625" t="s">
        <v>126</v>
      </c>
      <c r="AM31" s="626"/>
      <c r="AN31" s="626"/>
      <c r="AO31" s="650"/>
      <c r="AP31" s="687" t="s">
        <v>308</v>
      </c>
      <c r="AQ31" s="688"/>
      <c r="AR31" s="688"/>
      <c r="AS31" s="688"/>
      <c r="AT31" s="689" t="s">
        <v>309</v>
      </c>
      <c r="AU31" s="355"/>
      <c r="AV31" s="355"/>
      <c r="AW31" s="355"/>
      <c r="AX31" s="672" t="s">
        <v>186</v>
      </c>
      <c r="AY31" s="673"/>
      <c r="AZ31" s="673"/>
      <c r="BA31" s="673"/>
      <c r="BB31" s="673"/>
      <c r="BC31" s="673"/>
      <c r="BD31" s="673"/>
      <c r="BE31" s="673"/>
      <c r="BF31" s="674"/>
      <c r="BG31" s="683">
        <v>100</v>
      </c>
      <c r="BH31" s="684"/>
      <c r="BI31" s="684"/>
      <c r="BJ31" s="684"/>
      <c r="BK31" s="684"/>
      <c r="BL31" s="684"/>
      <c r="BM31" s="685">
        <v>100</v>
      </c>
      <c r="BN31" s="684"/>
      <c r="BO31" s="684"/>
      <c r="BP31" s="684"/>
      <c r="BQ31" s="686"/>
      <c r="BR31" s="683">
        <v>100</v>
      </c>
      <c r="BS31" s="684"/>
      <c r="BT31" s="684"/>
      <c r="BU31" s="684"/>
      <c r="BV31" s="684"/>
      <c r="BW31" s="684"/>
      <c r="BX31" s="685">
        <v>100</v>
      </c>
      <c r="BY31" s="684"/>
      <c r="BZ31" s="684"/>
      <c r="CA31" s="684"/>
      <c r="CB31" s="686"/>
      <c r="CD31" s="644"/>
      <c r="CE31" s="645"/>
      <c r="CF31" s="619" t="s">
        <v>310</v>
      </c>
      <c r="CG31" s="620"/>
      <c r="CH31" s="620"/>
      <c r="CI31" s="620"/>
      <c r="CJ31" s="620"/>
      <c r="CK31" s="620"/>
      <c r="CL31" s="620"/>
      <c r="CM31" s="620"/>
      <c r="CN31" s="620"/>
      <c r="CO31" s="620"/>
      <c r="CP31" s="620"/>
      <c r="CQ31" s="621"/>
      <c r="CR31" s="622">
        <v>3351</v>
      </c>
      <c r="CS31" s="632"/>
      <c r="CT31" s="632"/>
      <c r="CU31" s="632"/>
      <c r="CV31" s="632"/>
      <c r="CW31" s="632"/>
      <c r="CX31" s="632"/>
      <c r="CY31" s="633"/>
      <c r="CZ31" s="625">
        <v>0.1</v>
      </c>
      <c r="DA31" s="634"/>
      <c r="DB31" s="634"/>
      <c r="DC31" s="635"/>
      <c r="DD31" s="628">
        <v>3351</v>
      </c>
      <c r="DE31" s="632"/>
      <c r="DF31" s="632"/>
      <c r="DG31" s="632"/>
      <c r="DH31" s="632"/>
      <c r="DI31" s="632"/>
      <c r="DJ31" s="632"/>
      <c r="DK31" s="633"/>
      <c r="DL31" s="628">
        <v>3351</v>
      </c>
      <c r="DM31" s="632"/>
      <c r="DN31" s="632"/>
      <c r="DO31" s="632"/>
      <c r="DP31" s="632"/>
      <c r="DQ31" s="632"/>
      <c r="DR31" s="632"/>
      <c r="DS31" s="632"/>
      <c r="DT31" s="632"/>
      <c r="DU31" s="632"/>
      <c r="DV31" s="633"/>
      <c r="DW31" s="625">
        <v>0.2</v>
      </c>
      <c r="DX31" s="634"/>
      <c r="DY31" s="634"/>
      <c r="DZ31" s="634"/>
      <c r="EA31" s="634"/>
      <c r="EB31" s="634"/>
      <c r="EC31" s="656"/>
    </row>
    <row r="32" spans="2:133" ht="11.25" customHeight="1" x14ac:dyDescent="0.15">
      <c r="B32" s="619" t="s">
        <v>311</v>
      </c>
      <c r="C32" s="620"/>
      <c r="D32" s="620"/>
      <c r="E32" s="620"/>
      <c r="F32" s="620"/>
      <c r="G32" s="620"/>
      <c r="H32" s="620"/>
      <c r="I32" s="620"/>
      <c r="J32" s="620"/>
      <c r="K32" s="620"/>
      <c r="L32" s="620"/>
      <c r="M32" s="620"/>
      <c r="N32" s="620"/>
      <c r="O32" s="620"/>
      <c r="P32" s="620"/>
      <c r="Q32" s="621"/>
      <c r="R32" s="622">
        <v>250782</v>
      </c>
      <c r="S32" s="623"/>
      <c r="T32" s="623"/>
      <c r="U32" s="623"/>
      <c r="V32" s="623"/>
      <c r="W32" s="623"/>
      <c r="X32" s="623"/>
      <c r="Y32" s="624"/>
      <c r="Z32" s="648">
        <v>8.6999999999999993</v>
      </c>
      <c r="AA32" s="648"/>
      <c r="AB32" s="648"/>
      <c r="AC32" s="648"/>
      <c r="AD32" s="649" t="s">
        <v>126</v>
      </c>
      <c r="AE32" s="649"/>
      <c r="AF32" s="649"/>
      <c r="AG32" s="649"/>
      <c r="AH32" s="649"/>
      <c r="AI32" s="649"/>
      <c r="AJ32" s="649"/>
      <c r="AK32" s="649"/>
      <c r="AL32" s="625" t="s">
        <v>126</v>
      </c>
      <c r="AM32" s="626"/>
      <c r="AN32" s="626"/>
      <c r="AO32" s="650"/>
      <c r="AP32" s="662"/>
      <c r="AQ32" s="663"/>
      <c r="AR32" s="663"/>
      <c r="AS32" s="663"/>
      <c r="AT32" s="690"/>
      <c r="AU32" s="211" t="s">
        <v>312</v>
      </c>
      <c r="AX32" s="619" t="s">
        <v>313</v>
      </c>
      <c r="AY32" s="620"/>
      <c r="AZ32" s="620"/>
      <c r="BA32" s="620"/>
      <c r="BB32" s="620"/>
      <c r="BC32" s="620"/>
      <c r="BD32" s="620"/>
      <c r="BE32" s="620"/>
      <c r="BF32" s="621"/>
      <c r="BG32" s="682">
        <v>100</v>
      </c>
      <c r="BH32" s="632"/>
      <c r="BI32" s="632"/>
      <c r="BJ32" s="632"/>
      <c r="BK32" s="632"/>
      <c r="BL32" s="632"/>
      <c r="BM32" s="626">
        <v>100</v>
      </c>
      <c r="BN32" s="632"/>
      <c r="BO32" s="632"/>
      <c r="BP32" s="632"/>
      <c r="BQ32" s="660"/>
      <c r="BR32" s="682">
        <v>100</v>
      </c>
      <c r="BS32" s="632"/>
      <c r="BT32" s="632"/>
      <c r="BU32" s="632"/>
      <c r="BV32" s="632"/>
      <c r="BW32" s="632"/>
      <c r="BX32" s="626">
        <v>100</v>
      </c>
      <c r="BY32" s="632"/>
      <c r="BZ32" s="632"/>
      <c r="CA32" s="632"/>
      <c r="CB32" s="660"/>
      <c r="CD32" s="646"/>
      <c r="CE32" s="647"/>
      <c r="CF32" s="619" t="s">
        <v>314</v>
      </c>
      <c r="CG32" s="620"/>
      <c r="CH32" s="620"/>
      <c r="CI32" s="620"/>
      <c r="CJ32" s="620"/>
      <c r="CK32" s="620"/>
      <c r="CL32" s="620"/>
      <c r="CM32" s="620"/>
      <c r="CN32" s="620"/>
      <c r="CO32" s="620"/>
      <c r="CP32" s="620"/>
      <c r="CQ32" s="621"/>
      <c r="CR32" s="622" t="s">
        <v>126</v>
      </c>
      <c r="CS32" s="623"/>
      <c r="CT32" s="623"/>
      <c r="CU32" s="623"/>
      <c r="CV32" s="623"/>
      <c r="CW32" s="623"/>
      <c r="CX32" s="623"/>
      <c r="CY32" s="624"/>
      <c r="CZ32" s="625" t="s">
        <v>126</v>
      </c>
      <c r="DA32" s="634"/>
      <c r="DB32" s="634"/>
      <c r="DC32" s="635"/>
      <c r="DD32" s="628" t="s">
        <v>126</v>
      </c>
      <c r="DE32" s="623"/>
      <c r="DF32" s="623"/>
      <c r="DG32" s="623"/>
      <c r="DH32" s="623"/>
      <c r="DI32" s="623"/>
      <c r="DJ32" s="623"/>
      <c r="DK32" s="624"/>
      <c r="DL32" s="628" t="s">
        <v>126</v>
      </c>
      <c r="DM32" s="623"/>
      <c r="DN32" s="623"/>
      <c r="DO32" s="623"/>
      <c r="DP32" s="623"/>
      <c r="DQ32" s="623"/>
      <c r="DR32" s="623"/>
      <c r="DS32" s="623"/>
      <c r="DT32" s="623"/>
      <c r="DU32" s="623"/>
      <c r="DV32" s="624"/>
      <c r="DW32" s="625" t="s">
        <v>126</v>
      </c>
      <c r="DX32" s="634"/>
      <c r="DY32" s="634"/>
      <c r="DZ32" s="634"/>
      <c r="EA32" s="634"/>
      <c r="EB32" s="634"/>
      <c r="EC32" s="656"/>
    </row>
    <row r="33" spans="2:133" ht="11.25" customHeight="1" x14ac:dyDescent="0.15">
      <c r="B33" s="679" t="s">
        <v>315</v>
      </c>
      <c r="C33" s="680"/>
      <c r="D33" s="680"/>
      <c r="E33" s="680"/>
      <c r="F33" s="680"/>
      <c r="G33" s="680"/>
      <c r="H33" s="680"/>
      <c r="I33" s="680"/>
      <c r="J33" s="680"/>
      <c r="K33" s="680"/>
      <c r="L33" s="680"/>
      <c r="M33" s="680"/>
      <c r="N33" s="680"/>
      <c r="O33" s="680"/>
      <c r="P33" s="680"/>
      <c r="Q33" s="681"/>
      <c r="R33" s="622" t="s">
        <v>126</v>
      </c>
      <c r="S33" s="623"/>
      <c r="T33" s="623"/>
      <c r="U33" s="623"/>
      <c r="V33" s="623"/>
      <c r="W33" s="623"/>
      <c r="X33" s="623"/>
      <c r="Y33" s="624"/>
      <c r="Z33" s="648" t="s">
        <v>126</v>
      </c>
      <c r="AA33" s="648"/>
      <c r="AB33" s="648"/>
      <c r="AC33" s="648"/>
      <c r="AD33" s="649" t="s">
        <v>126</v>
      </c>
      <c r="AE33" s="649"/>
      <c r="AF33" s="649"/>
      <c r="AG33" s="649"/>
      <c r="AH33" s="649"/>
      <c r="AI33" s="649"/>
      <c r="AJ33" s="649"/>
      <c r="AK33" s="649"/>
      <c r="AL33" s="625" t="s">
        <v>126</v>
      </c>
      <c r="AM33" s="626"/>
      <c r="AN33" s="626"/>
      <c r="AO33" s="650"/>
      <c r="AP33" s="664"/>
      <c r="AQ33" s="665"/>
      <c r="AR33" s="665"/>
      <c r="AS33" s="665"/>
      <c r="AT33" s="691"/>
      <c r="AU33" s="356"/>
      <c r="AV33" s="356"/>
      <c r="AW33" s="356"/>
      <c r="AX33" s="599" t="s">
        <v>316</v>
      </c>
      <c r="AY33" s="600"/>
      <c r="AZ33" s="600"/>
      <c r="BA33" s="600"/>
      <c r="BB33" s="600"/>
      <c r="BC33" s="600"/>
      <c r="BD33" s="600"/>
      <c r="BE33" s="600"/>
      <c r="BF33" s="601"/>
      <c r="BG33" s="678">
        <v>100</v>
      </c>
      <c r="BH33" s="603"/>
      <c r="BI33" s="603"/>
      <c r="BJ33" s="603"/>
      <c r="BK33" s="603"/>
      <c r="BL33" s="603"/>
      <c r="BM33" s="640">
        <v>100</v>
      </c>
      <c r="BN33" s="603"/>
      <c r="BO33" s="603"/>
      <c r="BP33" s="603"/>
      <c r="BQ33" s="651"/>
      <c r="BR33" s="678">
        <v>100</v>
      </c>
      <c r="BS33" s="603"/>
      <c r="BT33" s="603"/>
      <c r="BU33" s="603"/>
      <c r="BV33" s="603"/>
      <c r="BW33" s="603"/>
      <c r="BX33" s="640">
        <v>100</v>
      </c>
      <c r="BY33" s="603"/>
      <c r="BZ33" s="603"/>
      <c r="CA33" s="603"/>
      <c r="CB33" s="651"/>
      <c r="CD33" s="619" t="s">
        <v>317</v>
      </c>
      <c r="CE33" s="620"/>
      <c r="CF33" s="620"/>
      <c r="CG33" s="620"/>
      <c r="CH33" s="620"/>
      <c r="CI33" s="620"/>
      <c r="CJ33" s="620"/>
      <c r="CK33" s="620"/>
      <c r="CL33" s="620"/>
      <c r="CM33" s="620"/>
      <c r="CN33" s="620"/>
      <c r="CO33" s="620"/>
      <c r="CP33" s="620"/>
      <c r="CQ33" s="621"/>
      <c r="CR33" s="622">
        <v>1513867</v>
      </c>
      <c r="CS33" s="632"/>
      <c r="CT33" s="632"/>
      <c r="CU33" s="632"/>
      <c r="CV33" s="632"/>
      <c r="CW33" s="632"/>
      <c r="CX33" s="632"/>
      <c r="CY33" s="633"/>
      <c r="CZ33" s="625">
        <v>57.5</v>
      </c>
      <c r="DA33" s="634"/>
      <c r="DB33" s="634"/>
      <c r="DC33" s="635"/>
      <c r="DD33" s="628">
        <v>1314733</v>
      </c>
      <c r="DE33" s="632"/>
      <c r="DF33" s="632"/>
      <c r="DG33" s="632"/>
      <c r="DH33" s="632"/>
      <c r="DI33" s="632"/>
      <c r="DJ33" s="632"/>
      <c r="DK33" s="633"/>
      <c r="DL33" s="628">
        <v>653595</v>
      </c>
      <c r="DM33" s="632"/>
      <c r="DN33" s="632"/>
      <c r="DO33" s="632"/>
      <c r="DP33" s="632"/>
      <c r="DQ33" s="632"/>
      <c r="DR33" s="632"/>
      <c r="DS33" s="632"/>
      <c r="DT33" s="632"/>
      <c r="DU33" s="632"/>
      <c r="DV33" s="633"/>
      <c r="DW33" s="625">
        <v>39.299999999999997</v>
      </c>
      <c r="DX33" s="634"/>
      <c r="DY33" s="634"/>
      <c r="DZ33" s="634"/>
      <c r="EA33" s="634"/>
      <c r="EB33" s="634"/>
      <c r="EC33" s="656"/>
    </row>
    <row r="34" spans="2:133" ht="11.25" customHeight="1" x14ac:dyDescent="0.15">
      <c r="B34" s="619" t="s">
        <v>318</v>
      </c>
      <c r="C34" s="620"/>
      <c r="D34" s="620"/>
      <c r="E34" s="620"/>
      <c r="F34" s="620"/>
      <c r="G34" s="620"/>
      <c r="H34" s="620"/>
      <c r="I34" s="620"/>
      <c r="J34" s="620"/>
      <c r="K34" s="620"/>
      <c r="L34" s="620"/>
      <c r="M34" s="620"/>
      <c r="N34" s="620"/>
      <c r="O34" s="620"/>
      <c r="P34" s="620"/>
      <c r="Q34" s="621"/>
      <c r="R34" s="622">
        <v>193491</v>
      </c>
      <c r="S34" s="623"/>
      <c r="T34" s="623"/>
      <c r="U34" s="623"/>
      <c r="V34" s="623"/>
      <c r="W34" s="623"/>
      <c r="X34" s="623"/>
      <c r="Y34" s="624"/>
      <c r="Z34" s="648">
        <v>6.7</v>
      </c>
      <c r="AA34" s="648"/>
      <c r="AB34" s="648"/>
      <c r="AC34" s="648"/>
      <c r="AD34" s="649" t="s">
        <v>126</v>
      </c>
      <c r="AE34" s="649"/>
      <c r="AF34" s="649"/>
      <c r="AG34" s="649"/>
      <c r="AH34" s="649"/>
      <c r="AI34" s="649"/>
      <c r="AJ34" s="649"/>
      <c r="AK34" s="649"/>
      <c r="AL34" s="625" t="s">
        <v>126</v>
      </c>
      <c r="AM34" s="626"/>
      <c r="AN34" s="626"/>
      <c r="AO34" s="65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319</v>
      </c>
      <c r="CE34" s="620"/>
      <c r="CF34" s="620"/>
      <c r="CG34" s="620"/>
      <c r="CH34" s="620"/>
      <c r="CI34" s="620"/>
      <c r="CJ34" s="620"/>
      <c r="CK34" s="620"/>
      <c r="CL34" s="620"/>
      <c r="CM34" s="620"/>
      <c r="CN34" s="620"/>
      <c r="CO34" s="620"/>
      <c r="CP34" s="620"/>
      <c r="CQ34" s="621"/>
      <c r="CR34" s="622">
        <v>455636</v>
      </c>
      <c r="CS34" s="623"/>
      <c r="CT34" s="623"/>
      <c r="CU34" s="623"/>
      <c r="CV34" s="623"/>
      <c r="CW34" s="623"/>
      <c r="CX34" s="623"/>
      <c r="CY34" s="624"/>
      <c r="CZ34" s="625">
        <v>17.3</v>
      </c>
      <c r="DA34" s="634"/>
      <c r="DB34" s="634"/>
      <c r="DC34" s="635"/>
      <c r="DD34" s="628">
        <v>353912</v>
      </c>
      <c r="DE34" s="623"/>
      <c r="DF34" s="623"/>
      <c r="DG34" s="623"/>
      <c r="DH34" s="623"/>
      <c r="DI34" s="623"/>
      <c r="DJ34" s="623"/>
      <c r="DK34" s="624"/>
      <c r="DL34" s="628">
        <v>249354</v>
      </c>
      <c r="DM34" s="623"/>
      <c r="DN34" s="623"/>
      <c r="DO34" s="623"/>
      <c r="DP34" s="623"/>
      <c r="DQ34" s="623"/>
      <c r="DR34" s="623"/>
      <c r="DS34" s="623"/>
      <c r="DT34" s="623"/>
      <c r="DU34" s="623"/>
      <c r="DV34" s="624"/>
      <c r="DW34" s="625">
        <v>15</v>
      </c>
      <c r="DX34" s="634"/>
      <c r="DY34" s="634"/>
      <c r="DZ34" s="634"/>
      <c r="EA34" s="634"/>
      <c r="EB34" s="634"/>
      <c r="EC34" s="656"/>
    </row>
    <row r="35" spans="2:133" ht="11.25" customHeight="1" x14ac:dyDescent="0.15">
      <c r="B35" s="619" t="s">
        <v>320</v>
      </c>
      <c r="C35" s="620"/>
      <c r="D35" s="620"/>
      <c r="E35" s="620"/>
      <c r="F35" s="620"/>
      <c r="G35" s="620"/>
      <c r="H35" s="620"/>
      <c r="I35" s="620"/>
      <c r="J35" s="620"/>
      <c r="K35" s="620"/>
      <c r="L35" s="620"/>
      <c r="M35" s="620"/>
      <c r="N35" s="620"/>
      <c r="O35" s="620"/>
      <c r="P35" s="620"/>
      <c r="Q35" s="621"/>
      <c r="R35" s="622">
        <v>6118</v>
      </c>
      <c r="S35" s="623"/>
      <c r="T35" s="623"/>
      <c r="U35" s="623"/>
      <c r="V35" s="623"/>
      <c r="W35" s="623"/>
      <c r="X35" s="623"/>
      <c r="Y35" s="624"/>
      <c r="Z35" s="648">
        <v>0.2</v>
      </c>
      <c r="AA35" s="648"/>
      <c r="AB35" s="648"/>
      <c r="AC35" s="648"/>
      <c r="AD35" s="649">
        <v>4487</v>
      </c>
      <c r="AE35" s="649"/>
      <c r="AF35" s="649"/>
      <c r="AG35" s="649"/>
      <c r="AH35" s="649"/>
      <c r="AI35" s="649"/>
      <c r="AJ35" s="649"/>
      <c r="AK35" s="649"/>
      <c r="AL35" s="625">
        <v>0.3</v>
      </c>
      <c r="AM35" s="626"/>
      <c r="AN35" s="626"/>
      <c r="AO35" s="650"/>
      <c r="AP35" s="216"/>
      <c r="AQ35" s="675" t="s">
        <v>321</v>
      </c>
      <c r="AR35" s="676"/>
      <c r="AS35" s="676"/>
      <c r="AT35" s="676"/>
      <c r="AU35" s="676"/>
      <c r="AV35" s="676"/>
      <c r="AW35" s="676"/>
      <c r="AX35" s="676"/>
      <c r="AY35" s="676"/>
      <c r="AZ35" s="676"/>
      <c r="BA35" s="676"/>
      <c r="BB35" s="676"/>
      <c r="BC35" s="676"/>
      <c r="BD35" s="676"/>
      <c r="BE35" s="676"/>
      <c r="BF35" s="677"/>
      <c r="BG35" s="675" t="s">
        <v>322</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323</v>
      </c>
      <c r="CE35" s="620"/>
      <c r="CF35" s="620"/>
      <c r="CG35" s="620"/>
      <c r="CH35" s="620"/>
      <c r="CI35" s="620"/>
      <c r="CJ35" s="620"/>
      <c r="CK35" s="620"/>
      <c r="CL35" s="620"/>
      <c r="CM35" s="620"/>
      <c r="CN35" s="620"/>
      <c r="CO35" s="620"/>
      <c r="CP35" s="620"/>
      <c r="CQ35" s="621"/>
      <c r="CR35" s="622">
        <v>13457</v>
      </c>
      <c r="CS35" s="632"/>
      <c r="CT35" s="632"/>
      <c r="CU35" s="632"/>
      <c r="CV35" s="632"/>
      <c r="CW35" s="632"/>
      <c r="CX35" s="632"/>
      <c r="CY35" s="633"/>
      <c r="CZ35" s="625">
        <v>0.5</v>
      </c>
      <c r="DA35" s="634"/>
      <c r="DB35" s="634"/>
      <c r="DC35" s="635"/>
      <c r="DD35" s="628">
        <v>6081</v>
      </c>
      <c r="DE35" s="632"/>
      <c r="DF35" s="632"/>
      <c r="DG35" s="632"/>
      <c r="DH35" s="632"/>
      <c r="DI35" s="632"/>
      <c r="DJ35" s="632"/>
      <c r="DK35" s="633"/>
      <c r="DL35" s="628">
        <v>4532</v>
      </c>
      <c r="DM35" s="632"/>
      <c r="DN35" s="632"/>
      <c r="DO35" s="632"/>
      <c r="DP35" s="632"/>
      <c r="DQ35" s="632"/>
      <c r="DR35" s="632"/>
      <c r="DS35" s="632"/>
      <c r="DT35" s="632"/>
      <c r="DU35" s="632"/>
      <c r="DV35" s="633"/>
      <c r="DW35" s="625">
        <v>0.3</v>
      </c>
      <c r="DX35" s="634"/>
      <c r="DY35" s="634"/>
      <c r="DZ35" s="634"/>
      <c r="EA35" s="634"/>
      <c r="EB35" s="634"/>
      <c r="EC35" s="656"/>
    </row>
    <row r="36" spans="2:133" ht="11.25" customHeight="1" x14ac:dyDescent="0.15">
      <c r="B36" s="619" t="s">
        <v>324</v>
      </c>
      <c r="C36" s="620"/>
      <c r="D36" s="620"/>
      <c r="E36" s="620"/>
      <c r="F36" s="620"/>
      <c r="G36" s="620"/>
      <c r="H36" s="620"/>
      <c r="I36" s="620"/>
      <c r="J36" s="620"/>
      <c r="K36" s="620"/>
      <c r="L36" s="620"/>
      <c r="M36" s="620"/>
      <c r="N36" s="620"/>
      <c r="O36" s="620"/>
      <c r="P36" s="620"/>
      <c r="Q36" s="621"/>
      <c r="R36" s="622">
        <v>20441</v>
      </c>
      <c r="S36" s="623"/>
      <c r="T36" s="623"/>
      <c r="U36" s="623"/>
      <c r="V36" s="623"/>
      <c r="W36" s="623"/>
      <c r="X36" s="623"/>
      <c r="Y36" s="624"/>
      <c r="Z36" s="648">
        <v>0.7</v>
      </c>
      <c r="AA36" s="648"/>
      <c r="AB36" s="648"/>
      <c r="AC36" s="648"/>
      <c r="AD36" s="649" t="s">
        <v>126</v>
      </c>
      <c r="AE36" s="649"/>
      <c r="AF36" s="649"/>
      <c r="AG36" s="649"/>
      <c r="AH36" s="649"/>
      <c r="AI36" s="649"/>
      <c r="AJ36" s="649"/>
      <c r="AK36" s="649"/>
      <c r="AL36" s="625" t="s">
        <v>126</v>
      </c>
      <c r="AM36" s="626"/>
      <c r="AN36" s="626"/>
      <c r="AO36" s="650"/>
      <c r="AP36" s="216"/>
      <c r="AQ36" s="666" t="s">
        <v>325</v>
      </c>
      <c r="AR36" s="667"/>
      <c r="AS36" s="667"/>
      <c r="AT36" s="667"/>
      <c r="AU36" s="667"/>
      <c r="AV36" s="667"/>
      <c r="AW36" s="667"/>
      <c r="AX36" s="667"/>
      <c r="AY36" s="668"/>
      <c r="AZ36" s="669">
        <v>268704</v>
      </c>
      <c r="BA36" s="670"/>
      <c r="BB36" s="670"/>
      <c r="BC36" s="670"/>
      <c r="BD36" s="670"/>
      <c r="BE36" s="670"/>
      <c r="BF36" s="671"/>
      <c r="BG36" s="672" t="s">
        <v>326</v>
      </c>
      <c r="BH36" s="673"/>
      <c r="BI36" s="673"/>
      <c r="BJ36" s="673"/>
      <c r="BK36" s="673"/>
      <c r="BL36" s="673"/>
      <c r="BM36" s="673"/>
      <c r="BN36" s="673"/>
      <c r="BO36" s="673"/>
      <c r="BP36" s="673"/>
      <c r="BQ36" s="673"/>
      <c r="BR36" s="673"/>
      <c r="BS36" s="673"/>
      <c r="BT36" s="673"/>
      <c r="BU36" s="674"/>
      <c r="BV36" s="669">
        <v>17896</v>
      </c>
      <c r="BW36" s="670"/>
      <c r="BX36" s="670"/>
      <c r="BY36" s="670"/>
      <c r="BZ36" s="670"/>
      <c r="CA36" s="670"/>
      <c r="CB36" s="671"/>
      <c r="CD36" s="619" t="s">
        <v>327</v>
      </c>
      <c r="CE36" s="620"/>
      <c r="CF36" s="620"/>
      <c r="CG36" s="620"/>
      <c r="CH36" s="620"/>
      <c r="CI36" s="620"/>
      <c r="CJ36" s="620"/>
      <c r="CK36" s="620"/>
      <c r="CL36" s="620"/>
      <c r="CM36" s="620"/>
      <c r="CN36" s="620"/>
      <c r="CO36" s="620"/>
      <c r="CP36" s="620"/>
      <c r="CQ36" s="621"/>
      <c r="CR36" s="622">
        <v>357963</v>
      </c>
      <c r="CS36" s="623"/>
      <c r="CT36" s="623"/>
      <c r="CU36" s="623"/>
      <c r="CV36" s="623"/>
      <c r="CW36" s="623"/>
      <c r="CX36" s="623"/>
      <c r="CY36" s="624"/>
      <c r="CZ36" s="625">
        <v>13.6</v>
      </c>
      <c r="DA36" s="634"/>
      <c r="DB36" s="634"/>
      <c r="DC36" s="635"/>
      <c r="DD36" s="628">
        <v>307029</v>
      </c>
      <c r="DE36" s="623"/>
      <c r="DF36" s="623"/>
      <c r="DG36" s="623"/>
      <c r="DH36" s="623"/>
      <c r="DI36" s="623"/>
      <c r="DJ36" s="623"/>
      <c r="DK36" s="624"/>
      <c r="DL36" s="628">
        <v>233601</v>
      </c>
      <c r="DM36" s="623"/>
      <c r="DN36" s="623"/>
      <c r="DO36" s="623"/>
      <c r="DP36" s="623"/>
      <c r="DQ36" s="623"/>
      <c r="DR36" s="623"/>
      <c r="DS36" s="623"/>
      <c r="DT36" s="623"/>
      <c r="DU36" s="623"/>
      <c r="DV36" s="624"/>
      <c r="DW36" s="625">
        <v>14</v>
      </c>
      <c r="DX36" s="634"/>
      <c r="DY36" s="634"/>
      <c r="DZ36" s="634"/>
      <c r="EA36" s="634"/>
      <c r="EB36" s="634"/>
      <c r="EC36" s="656"/>
    </row>
    <row r="37" spans="2:133" ht="11.25" customHeight="1" x14ac:dyDescent="0.15">
      <c r="B37" s="619" t="s">
        <v>328</v>
      </c>
      <c r="C37" s="620"/>
      <c r="D37" s="620"/>
      <c r="E37" s="620"/>
      <c r="F37" s="620"/>
      <c r="G37" s="620"/>
      <c r="H37" s="620"/>
      <c r="I37" s="620"/>
      <c r="J37" s="620"/>
      <c r="K37" s="620"/>
      <c r="L37" s="620"/>
      <c r="M37" s="620"/>
      <c r="N37" s="620"/>
      <c r="O37" s="620"/>
      <c r="P37" s="620"/>
      <c r="Q37" s="621"/>
      <c r="R37" s="622">
        <v>225121</v>
      </c>
      <c r="S37" s="623"/>
      <c r="T37" s="623"/>
      <c r="U37" s="623"/>
      <c r="V37" s="623"/>
      <c r="W37" s="623"/>
      <c r="X37" s="623"/>
      <c r="Y37" s="624"/>
      <c r="Z37" s="648">
        <v>7.8</v>
      </c>
      <c r="AA37" s="648"/>
      <c r="AB37" s="648"/>
      <c r="AC37" s="648"/>
      <c r="AD37" s="649" t="s">
        <v>126</v>
      </c>
      <c r="AE37" s="649"/>
      <c r="AF37" s="649"/>
      <c r="AG37" s="649"/>
      <c r="AH37" s="649"/>
      <c r="AI37" s="649"/>
      <c r="AJ37" s="649"/>
      <c r="AK37" s="649"/>
      <c r="AL37" s="625" t="s">
        <v>126</v>
      </c>
      <c r="AM37" s="626"/>
      <c r="AN37" s="626"/>
      <c r="AO37" s="650"/>
      <c r="AQ37" s="657" t="s">
        <v>329</v>
      </c>
      <c r="AR37" s="658"/>
      <c r="AS37" s="658"/>
      <c r="AT37" s="658"/>
      <c r="AU37" s="658"/>
      <c r="AV37" s="658"/>
      <c r="AW37" s="658"/>
      <c r="AX37" s="658"/>
      <c r="AY37" s="659"/>
      <c r="AZ37" s="622">
        <v>76022</v>
      </c>
      <c r="BA37" s="623"/>
      <c r="BB37" s="623"/>
      <c r="BC37" s="623"/>
      <c r="BD37" s="632"/>
      <c r="BE37" s="632"/>
      <c r="BF37" s="660"/>
      <c r="BG37" s="619" t="s">
        <v>330</v>
      </c>
      <c r="BH37" s="620"/>
      <c r="BI37" s="620"/>
      <c r="BJ37" s="620"/>
      <c r="BK37" s="620"/>
      <c r="BL37" s="620"/>
      <c r="BM37" s="620"/>
      <c r="BN37" s="620"/>
      <c r="BO37" s="620"/>
      <c r="BP37" s="620"/>
      <c r="BQ37" s="620"/>
      <c r="BR37" s="620"/>
      <c r="BS37" s="620"/>
      <c r="BT37" s="620"/>
      <c r="BU37" s="621"/>
      <c r="BV37" s="622">
        <v>16021</v>
      </c>
      <c r="BW37" s="623"/>
      <c r="BX37" s="623"/>
      <c r="BY37" s="623"/>
      <c r="BZ37" s="623"/>
      <c r="CA37" s="623"/>
      <c r="CB37" s="661"/>
      <c r="CD37" s="619" t="s">
        <v>331</v>
      </c>
      <c r="CE37" s="620"/>
      <c r="CF37" s="620"/>
      <c r="CG37" s="620"/>
      <c r="CH37" s="620"/>
      <c r="CI37" s="620"/>
      <c r="CJ37" s="620"/>
      <c r="CK37" s="620"/>
      <c r="CL37" s="620"/>
      <c r="CM37" s="620"/>
      <c r="CN37" s="620"/>
      <c r="CO37" s="620"/>
      <c r="CP37" s="620"/>
      <c r="CQ37" s="621"/>
      <c r="CR37" s="622">
        <v>187360</v>
      </c>
      <c r="CS37" s="632"/>
      <c r="CT37" s="632"/>
      <c r="CU37" s="632"/>
      <c r="CV37" s="632"/>
      <c r="CW37" s="632"/>
      <c r="CX37" s="632"/>
      <c r="CY37" s="633"/>
      <c r="CZ37" s="625">
        <v>7.1</v>
      </c>
      <c r="DA37" s="634"/>
      <c r="DB37" s="634"/>
      <c r="DC37" s="635"/>
      <c r="DD37" s="628">
        <v>187360</v>
      </c>
      <c r="DE37" s="632"/>
      <c r="DF37" s="632"/>
      <c r="DG37" s="632"/>
      <c r="DH37" s="632"/>
      <c r="DI37" s="632"/>
      <c r="DJ37" s="632"/>
      <c r="DK37" s="633"/>
      <c r="DL37" s="628">
        <v>185737</v>
      </c>
      <c r="DM37" s="632"/>
      <c r="DN37" s="632"/>
      <c r="DO37" s="632"/>
      <c r="DP37" s="632"/>
      <c r="DQ37" s="632"/>
      <c r="DR37" s="632"/>
      <c r="DS37" s="632"/>
      <c r="DT37" s="632"/>
      <c r="DU37" s="632"/>
      <c r="DV37" s="633"/>
      <c r="DW37" s="625">
        <v>11.2</v>
      </c>
      <c r="DX37" s="634"/>
      <c r="DY37" s="634"/>
      <c r="DZ37" s="634"/>
      <c r="EA37" s="634"/>
      <c r="EB37" s="634"/>
      <c r="EC37" s="656"/>
    </row>
    <row r="38" spans="2:133" ht="11.25" customHeight="1" x14ac:dyDescent="0.15">
      <c r="B38" s="619" t="s">
        <v>332</v>
      </c>
      <c r="C38" s="620"/>
      <c r="D38" s="620"/>
      <c r="E38" s="620"/>
      <c r="F38" s="620"/>
      <c r="G38" s="620"/>
      <c r="H38" s="620"/>
      <c r="I38" s="620"/>
      <c r="J38" s="620"/>
      <c r="K38" s="620"/>
      <c r="L38" s="620"/>
      <c r="M38" s="620"/>
      <c r="N38" s="620"/>
      <c r="O38" s="620"/>
      <c r="P38" s="620"/>
      <c r="Q38" s="621"/>
      <c r="R38" s="622">
        <v>275282</v>
      </c>
      <c r="S38" s="623"/>
      <c r="T38" s="623"/>
      <c r="U38" s="623"/>
      <c r="V38" s="623"/>
      <c r="W38" s="623"/>
      <c r="X38" s="623"/>
      <c r="Y38" s="624"/>
      <c r="Z38" s="648">
        <v>9.6</v>
      </c>
      <c r="AA38" s="648"/>
      <c r="AB38" s="648"/>
      <c r="AC38" s="648"/>
      <c r="AD38" s="649" t="s">
        <v>126</v>
      </c>
      <c r="AE38" s="649"/>
      <c r="AF38" s="649"/>
      <c r="AG38" s="649"/>
      <c r="AH38" s="649"/>
      <c r="AI38" s="649"/>
      <c r="AJ38" s="649"/>
      <c r="AK38" s="649"/>
      <c r="AL38" s="625" t="s">
        <v>126</v>
      </c>
      <c r="AM38" s="626"/>
      <c r="AN38" s="626"/>
      <c r="AO38" s="650"/>
      <c r="AQ38" s="657" t="s">
        <v>333</v>
      </c>
      <c r="AR38" s="658"/>
      <c r="AS38" s="658"/>
      <c r="AT38" s="658"/>
      <c r="AU38" s="658"/>
      <c r="AV38" s="658"/>
      <c r="AW38" s="658"/>
      <c r="AX38" s="658"/>
      <c r="AY38" s="659"/>
      <c r="AZ38" s="622">
        <v>23444</v>
      </c>
      <c r="BA38" s="623"/>
      <c r="BB38" s="623"/>
      <c r="BC38" s="623"/>
      <c r="BD38" s="632"/>
      <c r="BE38" s="632"/>
      <c r="BF38" s="660"/>
      <c r="BG38" s="619" t="s">
        <v>334</v>
      </c>
      <c r="BH38" s="620"/>
      <c r="BI38" s="620"/>
      <c r="BJ38" s="620"/>
      <c r="BK38" s="620"/>
      <c r="BL38" s="620"/>
      <c r="BM38" s="620"/>
      <c r="BN38" s="620"/>
      <c r="BO38" s="620"/>
      <c r="BP38" s="620"/>
      <c r="BQ38" s="620"/>
      <c r="BR38" s="620"/>
      <c r="BS38" s="620"/>
      <c r="BT38" s="620"/>
      <c r="BU38" s="621"/>
      <c r="BV38" s="622">
        <v>501</v>
      </c>
      <c r="BW38" s="623"/>
      <c r="BX38" s="623"/>
      <c r="BY38" s="623"/>
      <c r="BZ38" s="623"/>
      <c r="CA38" s="623"/>
      <c r="CB38" s="661"/>
      <c r="CD38" s="619" t="s">
        <v>335</v>
      </c>
      <c r="CE38" s="620"/>
      <c r="CF38" s="620"/>
      <c r="CG38" s="620"/>
      <c r="CH38" s="620"/>
      <c r="CI38" s="620"/>
      <c r="CJ38" s="620"/>
      <c r="CK38" s="620"/>
      <c r="CL38" s="620"/>
      <c r="CM38" s="620"/>
      <c r="CN38" s="620"/>
      <c r="CO38" s="620"/>
      <c r="CP38" s="620"/>
      <c r="CQ38" s="621"/>
      <c r="CR38" s="622">
        <v>268704</v>
      </c>
      <c r="CS38" s="623"/>
      <c r="CT38" s="623"/>
      <c r="CU38" s="623"/>
      <c r="CV38" s="623"/>
      <c r="CW38" s="623"/>
      <c r="CX38" s="623"/>
      <c r="CY38" s="624"/>
      <c r="CZ38" s="625">
        <v>10.199999999999999</v>
      </c>
      <c r="DA38" s="634"/>
      <c r="DB38" s="634"/>
      <c r="DC38" s="635"/>
      <c r="DD38" s="628">
        <v>244614</v>
      </c>
      <c r="DE38" s="623"/>
      <c r="DF38" s="623"/>
      <c r="DG38" s="623"/>
      <c r="DH38" s="623"/>
      <c r="DI38" s="623"/>
      <c r="DJ38" s="623"/>
      <c r="DK38" s="624"/>
      <c r="DL38" s="628">
        <v>166108</v>
      </c>
      <c r="DM38" s="623"/>
      <c r="DN38" s="623"/>
      <c r="DO38" s="623"/>
      <c r="DP38" s="623"/>
      <c r="DQ38" s="623"/>
      <c r="DR38" s="623"/>
      <c r="DS38" s="623"/>
      <c r="DT38" s="623"/>
      <c r="DU38" s="623"/>
      <c r="DV38" s="624"/>
      <c r="DW38" s="625">
        <v>10</v>
      </c>
      <c r="DX38" s="634"/>
      <c r="DY38" s="634"/>
      <c r="DZ38" s="634"/>
      <c r="EA38" s="634"/>
      <c r="EB38" s="634"/>
      <c r="EC38" s="656"/>
    </row>
    <row r="39" spans="2:133" ht="11.25" customHeight="1" x14ac:dyDescent="0.15">
      <c r="B39" s="619" t="s">
        <v>336</v>
      </c>
      <c r="C39" s="620"/>
      <c r="D39" s="620"/>
      <c r="E39" s="620"/>
      <c r="F39" s="620"/>
      <c r="G39" s="620"/>
      <c r="H39" s="620"/>
      <c r="I39" s="620"/>
      <c r="J39" s="620"/>
      <c r="K39" s="620"/>
      <c r="L39" s="620"/>
      <c r="M39" s="620"/>
      <c r="N39" s="620"/>
      <c r="O39" s="620"/>
      <c r="P39" s="620"/>
      <c r="Q39" s="621"/>
      <c r="R39" s="622">
        <v>42061</v>
      </c>
      <c r="S39" s="623"/>
      <c r="T39" s="623"/>
      <c r="U39" s="623"/>
      <c r="V39" s="623"/>
      <c r="W39" s="623"/>
      <c r="X39" s="623"/>
      <c r="Y39" s="624"/>
      <c r="Z39" s="648">
        <v>1.5</v>
      </c>
      <c r="AA39" s="648"/>
      <c r="AB39" s="648"/>
      <c r="AC39" s="648"/>
      <c r="AD39" s="649">
        <v>368</v>
      </c>
      <c r="AE39" s="649"/>
      <c r="AF39" s="649"/>
      <c r="AG39" s="649"/>
      <c r="AH39" s="649"/>
      <c r="AI39" s="649"/>
      <c r="AJ39" s="649"/>
      <c r="AK39" s="649"/>
      <c r="AL39" s="625">
        <v>0</v>
      </c>
      <c r="AM39" s="626"/>
      <c r="AN39" s="626"/>
      <c r="AO39" s="650"/>
      <c r="AQ39" s="657" t="s">
        <v>337</v>
      </c>
      <c r="AR39" s="658"/>
      <c r="AS39" s="658"/>
      <c r="AT39" s="658"/>
      <c r="AU39" s="658"/>
      <c r="AV39" s="658"/>
      <c r="AW39" s="658"/>
      <c r="AX39" s="658"/>
      <c r="AY39" s="659"/>
      <c r="AZ39" s="622" t="s">
        <v>126</v>
      </c>
      <c r="BA39" s="623"/>
      <c r="BB39" s="623"/>
      <c r="BC39" s="623"/>
      <c r="BD39" s="632"/>
      <c r="BE39" s="632"/>
      <c r="BF39" s="660"/>
      <c r="BG39" s="619" t="s">
        <v>338</v>
      </c>
      <c r="BH39" s="620"/>
      <c r="BI39" s="620"/>
      <c r="BJ39" s="620"/>
      <c r="BK39" s="620"/>
      <c r="BL39" s="620"/>
      <c r="BM39" s="620"/>
      <c r="BN39" s="620"/>
      <c r="BO39" s="620"/>
      <c r="BP39" s="620"/>
      <c r="BQ39" s="620"/>
      <c r="BR39" s="620"/>
      <c r="BS39" s="620"/>
      <c r="BT39" s="620"/>
      <c r="BU39" s="621"/>
      <c r="BV39" s="622">
        <v>811</v>
      </c>
      <c r="BW39" s="623"/>
      <c r="BX39" s="623"/>
      <c r="BY39" s="623"/>
      <c r="BZ39" s="623"/>
      <c r="CA39" s="623"/>
      <c r="CB39" s="661"/>
      <c r="CD39" s="619" t="s">
        <v>339</v>
      </c>
      <c r="CE39" s="620"/>
      <c r="CF39" s="620"/>
      <c r="CG39" s="620"/>
      <c r="CH39" s="620"/>
      <c r="CI39" s="620"/>
      <c r="CJ39" s="620"/>
      <c r="CK39" s="620"/>
      <c r="CL39" s="620"/>
      <c r="CM39" s="620"/>
      <c r="CN39" s="620"/>
      <c r="CO39" s="620"/>
      <c r="CP39" s="620"/>
      <c r="CQ39" s="621"/>
      <c r="CR39" s="622">
        <v>418107</v>
      </c>
      <c r="CS39" s="632"/>
      <c r="CT39" s="632"/>
      <c r="CU39" s="632"/>
      <c r="CV39" s="632"/>
      <c r="CW39" s="632"/>
      <c r="CX39" s="632"/>
      <c r="CY39" s="633"/>
      <c r="CZ39" s="625">
        <v>15.9</v>
      </c>
      <c r="DA39" s="634"/>
      <c r="DB39" s="634"/>
      <c r="DC39" s="635"/>
      <c r="DD39" s="628">
        <v>403097</v>
      </c>
      <c r="DE39" s="632"/>
      <c r="DF39" s="632"/>
      <c r="DG39" s="632"/>
      <c r="DH39" s="632"/>
      <c r="DI39" s="632"/>
      <c r="DJ39" s="632"/>
      <c r="DK39" s="633"/>
      <c r="DL39" s="628" t="s">
        <v>126</v>
      </c>
      <c r="DM39" s="632"/>
      <c r="DN39" s="632"/>
      <c r="DO39" s="632"/>
      <c r="DP39" s="632"/>
      <c r="DQ39" s="632"/>
      <c r="DR39" s="632"/>
      <c r="DS39" s="632"/>
      <c r="DT39" s="632"/>
      <c r="DU39" s="632"/>
      <c r="DV39" s="633"/>
      <c r="DW39" s="625" t="s">
        <v>126</v>
      </c>
      <c r="DX39" s="634"/>
      <c r="DY39" s="634"/>
      <c r="DZ39" s="634"/>
      <c r="EA39" s="634"/>
      <c r="EB39" s="634"/>
      <c r="EC39" s="656"/>
    </row>
    <row r="40" spans="2:133" ht="11.25" customHeight="1" x14ac:dyDescent="0.15">
      <c r="B40" s="619" t="s">
        <v>340</v>
      </c>
      <c r="C40" s="620"/>
      <c r="D40" s="620"/>
      <c r="E40" s="620"/>
      <c r="F40" s="620"/>
      <c r="G40" s="620"/>
      <c r="H40" s="620"/>
      <c r="I40" s="620"/>
      <c r="J40" s="620"/>
      <c r="K40" s="620"/>
      <c r="L40" s="620"/>
      <c r="M40" s="620"/>
      <c r="N40" s="620"/>
      <c r="O40" s="620"/>
      <c r="P40" s="620"/>
      <c r="Q40" s="621"/>
      <c r="R40" s="622">
        <v>100300</v>
      </c>
      <c r="S40" s="623"/>
      <c r="T40" s="623"/>
      <c r="U40" s="623"/>
      <c r="V40" s="623"/>
      <c r="W40" s="623"/>
      <c r="X40" s="623"/>
      <c r="Y40" s="624"/>
      <c r="Z40" s="648">
        <v>3.5</v>
      </c>
      <c r="AA40" s="648"/>
      <c r="AB40" s="648"/>
      <c r="AC40" s="648"/>
      <c r="AD40" s="649" t="s">
        <v>126</v>
      </c>
      <c r="AE40" s="649"/>
      <c r="AF40" s="649"/>
      <c r="AG40" s="649"/>
      <c r="AH40" s="649"/>
      <c r="AI40" s="649"/>
      <c r="AJ40" s="649"/>
      <c r="AK40" s="649"/>
      <c r="AL40" s="625" t="s">
        <v>126</v>
      </c>
      <c r="AM40" s="626"/>
      <c r="AN40" s="626"/>
      <c r="AO40" s="650"/>
      <c r="AQ40" s="657" t="s">
        <v>341</v>
      </c>
      <c r="AR40" s="658"/>
      <c r="AS40" s="658"/>
      <c r="AT40" s="658"/>
      <c r="AU40" s="658"/>
      <c r="AV40" s="658"/>
      <c r="AW40" s="658"/>
      <c r="AX40" s="658"/>
      <c r="AY40" s="659"/>
      <c r="AZ40" s="622" t="s">
        <v>126</v>
      </c>
      <c r="BA40" s="623"/>
      <c r="BB40" s="623"/>
      <c r="BC40" s="623"/>
      <c r="BD40" s="632"/>
      <c r="BE40" s="632"/>
      <c r="BF40" s="660"/>
      <c r="BG40" s="662" t="s">
        <v>342</v>
      </c>
      <c r="BH40" s="663"/>
      <c r="BI40" s="663"/>
      <c r="BJ40" s="663"/>
      <c r="BK40" s="663"/>
      <c r="BL40" s="359"/>
      <c r="BM40" s="620" t="s">
        <v>343</v>
      </c>
      <c r="BN40" s="620"/>
      <c r="BO40" s="620"/>
      <c r="BP40" s="620"/>
      <c r="BQ40" s="620"/>
      <c r="BR40" s="620"/>
      <c r="BS40" s="620"/>
      <c r="BT40" s="620"/>
      <c r="BU40" s="621"/>
      <c r="BV40" s="622">
        <v>66</v>
      </c>
      <c r="BW40" s="623"/>
      <c r="BX40" s="623"/>
      <c r="BY40" s="623"/>
      <c r="BZ40" s="623"/>
      <c r="CA40" s="623"/>
      <c r="CB40" s="661"/>
      <c r="CD40" s="619" t="s">
        <v>344</v>
      </c>
      <c r="CE40" s="620"/>
      <c r="CF40" s="620"/>
      <c r="CG40" s="620"/>
      <c r="CH40" s="620"/>
      <c r="CI40" s="620"/>
      <c r="CJ40" s="620"/>
      <c r="CK40" s="620"/>
      <c r="CL40" s="620"/>
      <c r="CM40" s="620"/>
      <c r="CN40" s="620"/>
      <c r="CO40" s="620"/>
      <c r="CP40" s="620"/>
      <c r="CQ40" s="621"/>
      <c r="CR40" s="622" t="s">
        <v>126</v>
      </c>
      <c r="CS40" s="623"/>
      <c r="CT40" s="623"/>
      <c r="CU40" s="623"/>
      <c r="CV40" s="623"/>
      <c r="CW40" s="623"/>
      <c r="CX40" s="623"/>
      <c r="CY40" s="624"/>
      <c r="CZ40" s="625" t="s">
        <v>126</v>
      </c>
      <c r="DA40" s="634"/>
      <c r="DB40" s="634"/>
      <c r="DC40" s="635"/>
      <c r="DD40" s="628" t="s">
        <v>126</v>
      </c>
      <c r="DE40" s="623"/>
      <c r="DF40" s="623"/>
      <c r="DG40" s="623"/>
      <c r="DH40" s="623"/>
      <c r="DI40" s="623"/>
      <c r="DJ40" s="623"/>
      <c r="DK40" s="624"/>
      <c r="DL40" s="628" t="s">
        <v>126</v>
      </c>
      <c r="DM40" s="623"/>
      <c r="DN40" s="623"/>
      <c r="DO40" s="623"/>
      <c r="DP40" s="623"/>
      <c r="DQ40" s="623"/>
      <c r="DR40" s="623"/>
      <c r="DS40" s="623"/>
      <c r="DT40" s="623"/>
      <c r="DU40" s="623"/>
      <c r="DV40" s="624"/>
      <c r="DW40" s="625" t="s">
        <v>126</v>
      </c>
      <c r="DX40" s="634"/>
      <c r="DY40" s="634"/>
      <c r="DZ40" s="634"/>
      <c r="EA40" s="634"/>
      <c r="EB40" s="634"/>
      <c r="EC40" s="656"/>
    </row>
    <row r="41" spans="2:133" ht="11.25" customHeight="1" x14ac:dyDescent="0.15">
      <c r="B41" s="619" t="s">
        <v>345</v>
      </c>
      <c r="C41" s="620"/>
      <c r="D41" s="620"/>
      <c r="E41" s="620"/>
      <c r="F41" s="620"/>
      <c r="G41" s="620"/>
      <c r="H41" s="620"/>
      <c r="I41" s="620"/>
      <c r="J41" s="620"/>
      <c r="K41" s="620"/>
      <c r="L41" s="620"/>
      <c r="M41" s="620"/>
      <c r="N41" s="620"/>
      <c r="O41" s="620"/>
      <c r="P41" s="620"/>
      <c r="Q41" s="621"/>
      <c r="R41" s="622" t="s">
        <v>126</v>
      </c>
      <c r="S41" s="623"/>
      <c r="T41" s="623"/>
      <c r="U41" s="623"/>
      <c r="V41" s="623"/>
      <c r="W41" s="623"/>
      <c r="X41" s="623"/>
      <c r="Y41" s="624"/>
      <c r="Z41" s="648" t="s">
        <v>126</v>
      </c>
      <c r="AA41" s="648"/>
      <c r="AB41" s="648"/>
      <c r="AC41" s="648"/>
      <c r="AD41" s="649" t="s">
        <v>126</v>
      </c>
      <c r="AE41" s="649"/>
      <c r="AF41" s="649"/>
      <c r="AG41" s="649"/>
      <c r="AH41" s="649"/>
      <c r="AI41" s="649"/>
      <c r="AJ41" s="649"/>
      <c r="AK41" s="649"/>
      <c r="AL41" s="625" t="s">
        <v>126</v>
      </c>
      <c r="AM41" s="626"/>
      <c r="AN41" s="626"/>
      <c r="AO41" s="650"/>
      <c r="AQ41" s="657" t="s">
        <v>346</v>
      </c>
      <c r="AR41" s="658"/>
      <c r="AS41" s="658"/>
      <c r="AT41" s="658"/>
      <c r="AU41" s="658"/>
      <c r="AV41" s="658"/>
      <c r="AW41" s="658"/>
      <c r="AX41" s="658"/>
      <c r="AY41" s="659"/>
      <c r="AZ41" s="622">
        <v>24313</v>
      </c>
      <c r="BA41" s="623"/>
      <c r="BB41" s="623"/>
      <c r="BC41" s="623"/>
      <c r="BD41" s="632"/>
      <c r="BE41" s="632"/>
      <c r="BF41" s="660"/>
      <c r="BG41" s="662"/>
      <c r="BH41" s="663"/>
      <c r="BI41" s="663"/>
      <c r="BJ41" s="663"/>
      <c r="BK41" s="663"/>
      <c r="BL41" s="359"/>
      <c r="BM41" s="620" t="s">
        <v>347</v>
      </c>
      <c r="BN41" s="620"/>
      <c r="BO41" s="620"/>
      <c r="BP41" s="620"/>
      <c r="BQ41" s="620"/>
      <c r="BR41" s="620"/>
      <c r="BS41" s="620"/>
      <c r="BT41" s="620"/>
      <c r="BU41" s="621"/>
      <c r="BV41" s="622" t="s">
        <v>126</v>
      </c>
      <c r="BW41" s="623"/>
      <c r="BX41" s="623"/>
      <c r="BY41" s="623"/>
      <c r="BZ41" s="623"/>
      <c r="CA41" s="623"/>
      <c r="CB41" s="661"/>
      <c r="CD41" s="619" t="s">
        <v>348</v>
      </c>
      <c r="CE41" s="620"/>
      <c r="CF41" s="620"/>
      <c r="CG41" s="620"/>
      <c r="CH41" s="620"/>
      <c r="CI41" s="620"/>
      <c r="CJ41" s="620"/>
      <c r="CK41" s="620"/>
      <c r="CL41" s="620"/>
      <c r="CM41" s="620"/>
      <c r="CN41" s="620"/>
      <c r="CO41" s="620"/>
      <c r="CP41" s="620"/>
      <c r="CQ41" s="621"/>
      <c r="CR41" s="622" t="s">
        <v>126</v>
      </c>
      <c r="CS41" s="632"/>
      <c r="CT41" s="632"/>
      <c r="CU41" s="632"/>
      <c r="CV41" s="632"/>
      <c r="CW41" s="632"/>
      <c r="CX41" s="632"/>
      <c r="CY41" s="633"/>
      <c r="CZ41" s="625" t="s">
        <v>126</v>
      </c>
      <c r="DA41" s="634"/>
      <c r="DB41" s="634"/>
      <c r="DC41" s="635"/>
      <c r="DD41" s="628" t="s">
        <v>126</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349</v>
      </c>
      <c r="C42" s="620"/>
      <c r="D42" s="620"/>
      <c r="E42" s="620"/>
      <c r="F42" s="620"/>
      <c r="G42" s="620"/>
      <c r="H42" s="620"/>
      <c r="I42" s="620"/>
      <c r="J42" s="620"/>
      <c r="K42" s="620"/>
      <c r="L42" s="620"/>
      <c r="M42" s="620"/>
      <c r="N42" s="620"/>
      <c r="O42" s="620"/>
      <c r="P42" s="620"/>
      <c r="Q42" s="621"/>
      <c r="R42" s="622" t="s">
        <v>126</v>
      </c>
      <c r="S42" s="623"/>
      <c r="T42" s="623"/>
      <c r="U42" s="623"/>
      <c r="V42" s="623"/>
      <c r="W42" s="623"/>
      <c r="X42" s="623"/>
      <c r="Y42" s="624"/>
      <c r="Z42" s="648" t="s">
        <v>126</v>
      </c>
      <c r="AA42" s="648"/>
      <c r="AB42" s="648"/>
      <c r="AC42" s="648"/>
      <c r="AD42" s="649" t="s">
        <v>126</v>
      </c>
      <c r="AE42" s="649"/>
      <c r="AF42" s="649"/>
      <c r="AG42" s="649"/>
      <c r="AH42" s="649"/>
      <c r="AI42" s="649"/>
      <c r="AJ42" s="649"/>
      <c r="AK42" s="649"/>
      <c r="AL42" s="625" t="s">
        <v>126</v>
      </c>
      <c r="AM42" s="626"/>
      <c r="AN42" s="626"/>
      <c r="AO42" s="650"/>
      <c r="AQ42" s="653" t="s">
        <v>350</v>
      </c>
      <c r="AR42" s="654"/>
      <c r="AS42" s="654"/>
      <c r="AT42" s="654"/>
      <c r="AU42" s="654"/>
      <c r="AV42" s="654"/>
      <c r="AW42" s="654"/>
      <c r="AX42" s="654"/>
      <c r="AY42" s="655"/>
      <c r="AZ42" s="602">
        <v>144925</v>
      </c>
      <c r="BA42" s="636"/>
      <c r="BB42" s="636"/>
      <c r="BC42" s="636"/>
      <c r="BD42" s="603"/>
      <c r="BE42" s="603"/>
      <c r="BF42" s="651"/>
      <c r="BG42" s="664"/>
      <c r="BH42" s="665"/>
      <c r="BI42" s="665"/>
      <c r="BJ42" s="665"/>
      <c r="BK42" s="665"/>
      <c r="BL42" s="357"/>
      <c r="BM42" s="600" t="s">
        <v>351</v>
      </c>
      <c r="BN42" s="600"/>
      <c r="BO42" s="600"/>
      <c r="BP42" s="600"/>
      <c r="BQ42" s="600"/>
      <c r="BR42" s="600"/>
      <c r="BS42" s="600"/>
      <c r="BT42" s="600"/>
      <c r="BU42" s="601"/>
      <c r="BV42" s="602">
        <v>357</v>
      </c>
      <c r="BW42" s="636"/>
      <c r="BX42" s="636"/>
      <c r="BY42" s="636"/>
      <c r="BZ42" s="636"/>
      <c r="CA42" s="636"/>
      <c r="CB42" s="652"/>
      <c r="CD42" s="619" t="s">
        <v>352</v>
      </c>
      <c r="CE42" s="620"/>
      <c r="CF42" s="620"/>
      <c r="CG42" s="620"/>
      <c r="CH42" s="620"/>
      <c r="CI42" s="620"/>
      <c r="CJ42" s="620"/>
      <c r="CK42" s="620"/>
      <c r="CL42" s="620"/>
      <c r="CM42" s="620"/>
      <c r="CN42" s="620"/>
      <c r="CO42" s="620"/>
      <c r="CP42" s="620"/>
      <c r="CQ42" s="621"/>
      <c r="CR42" s="622">
        <v>261785</v>
      </c>
      <c r="CS42" s="632"/>
      <c r="CT42" s="632"/>
      <c r="CU42" s="632"/>
      <c r="CV42" s="632"/>
      <c r="CW42" s="632"/>
      <c r="CX42" s="632"/>
      <c r="CY42" s="633"/>
      <c r="CZ42" s="625">
        <v>9.9</v>
      </c>
      <c r="DA42" s="634"/>
      <c r="DB42" s="634"/>
      <c r="DC42" s="635"/>
      <c r="DD42" s="628">
        <v>90186</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353</v>
      </c>
      <c r="C43" s="620"/>
      <c r="D43" s="620"/>
      <c r="E43" s="620"/>
      <c r="F43" s="620"/>
      <c r="G43" s="620"/>
      <c r="H43" s="620"/>
      <c r="I43" s="620"/>
      <c r="J43" s="620"/>
      <c r="K43" s="620"/>
      <c r="L43" s="620"/>
      <c r="M43" s="620"/>
      <c r="N43" s="620"/>
      <c r="O43" s="620"/>
      <c r="P43" s="620"/>
      <c r="Q43" s="621"/>
      <c r="R43" s="622">
        <v>54300</v>
      </c>
      <c r="S43" s="623"/>
      <c r="T43" s="623"/>
      <c r="U43" s="623"/>
      <c r="V43" s="623"/>
      <c r="W43" s="623"/>
      <c r="X43" s="623"/>
      <c r="Y43" s="624"/>
      <c r="Z43" s="648">
        <v>1.9</v>
      </c>
      <c r="AA43" s="648"/>
      <c r="AB43" s="648"/>
      <c r="AC43" s="648"/>
      <c r="AD43" s="649" t="s">
        <v>126</v>
      </c>
      <c r="AE43" s="649"/>
      <c r="AF43" s="649"/>
      <c r="AG43" s="649"/>
      <c r="AH43" s="649"/>
      <c r="AI43" s="649"/>
      <c r="AJ43" s="649"/>
      <c r="AK43" s="649"/>
      <c r="AL43" s="625" t="s">
        <v>126</v>
      </c>
      <c r="AM43" s="626"/>
      <c r="AN43" s="626"/>
      <c r="AO43" s="650"/>
      <c r="CD43" s="619" t="s">
        <v>354</v>
      </c>
      <c r="CE43" s="620"/>
      <c r="CF43" s="620"/>
      <c r="CG43" s="620"/>
      <c r="CH43" s="620"/>
      <c r="CI43" s="620"/>
      <c r="CJ43" s="620"/>
      <c r="CK43" s="620"/>
      <c r="CL43" s="620"/>
      <c r="CM43" s="620"/>
      <c r="CN43" s="620"/>
      <c r="CO43" s="620"/>
      <c r="CP43" s="620"/>
      <c r="CQ43" s="621"/>
      <c r="CR43" s="622">
        <v>7491</v>
      </c>
      <c r="CS43" s="632"/>
      <c r="CT43" s="632"/>
      <c r="CU43" s="632"/>
      <c r="CV43" s="632"/>
      <c r="CW43" s="632"/>
      <c r="CX43" s="632"/>
      <c r="CY43" s="633"/>
      <c r="CZ43" s="625">
        <v>0.3</v>
      </c>
      <c r="DA43" s="634"/>
      <c r="DB43" s="634"/>
      <c r="DC43" s="635"/>
      <c r="DD43" s="628">
        <v>7491</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355</v>
      </c>
      <c r="C44" s="600"/>
      <c r="D44" s="600"/>
      <c r="E44" s="600"/>
      <c r="F44" s="600"/>
      <c r="G44" s="600"/>
      <c r="H44" s="600"/>
      <c r="I44" s="600"/>
      <c r="J44" s="600"/>
      <c r="K44" s="600"/>
      <c r="L44" s="600"/>
      <c r="M44" s="600"/>
      <c r="N44" s="600"/>
      <c r="O44" s="600"/>
      <c r="P44" s="600"/>
      <c r="Q44" s="601"/>
      <c r="R44" s="602">
        <v>2869893</v>
      </c>
      <c r="S44" s="636"/>
      <c r="T44" s="636"/>
      <c r="U44" s="636"/>
      <c r="V44" s="636"/>
      <c r="W44" s="636"/>
      <c r="X44" s="636"/>
      <c r="Y44" s="637"/>
      <c r="Z44" s="638">
        <v>100</v>
      </c>
      <c r="AA44" s="638"/>
      <c r="AB44" s="638"/>
      <c r="AC44" s="638"/>
      <c r="AD44" s="639">
        <v>1609160</v>
      </c>
      <c r="AE44" s="639"/>
      <c r="AF44" s="639"/>
      <c r="AG44" s="639"/>
      <c r="AH44" s="639"/>
      <c r="AI44" s="639"/>
      <c r="AJ44" s="639"/>
      <c r="AK44" s="639"/>
      <c r="AL44" s="605">
        <v>100</v>
      </c>
      <c r="AM44" s="640"/>
      <c r="AN44" s="640"/>
      <c r="AO44" s="641"/>
      <c r="CD44" s="642" t="s">
        <v>302</v>
      </c>
      <c r="CE44" s="643"/>
      <c r="CF44" s="619" t="s">
        <v>356</v>
      </c>
      <c r="CG44" s="620"/>
      <c r="CH44" s="620"/>
      <c r="CI44" s="620"/>
      <c r="CJ44" s="620"/>
      <c r="CK44" s="620"/>
      <c r="CL44" s="620"/>
      <c r="CM44" s="620"/>
      <c r="CN44" s="620"/>
      <c r="CO44" s="620"/>
      <c r="CP44" s="620"/>
      <c r="CQ44" s="621"/>
      <c r="CR44" s="622">
        <v>142376</v>
      </c>
      <c r="CS44" s="623"/>
      <c r="CT44" s="623"/>
      <c r="CU44" s="623"/>
      <c r="CV44" s="623"/>
      <c r="CW44" s="623"/>
      <c r="CX44" s="623"/>
      <c r="CY44" s="624"/>
      <c r="CZ44" s="625">
        <v>5.4</v>
      </c>
      <c r="DA44" s="626"/>
      <c r="DB44" s="626"/>
      <c r="DC44" s="627"/>
      <c r="DD44" s="628">
        <v>50969</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357</v>
      </c>
      <c r="CG45" s="620"/>
      <c r="CH45" s="620"/>
      <c r="CI45" s="620"/>
      <c r="CJ45" s="620"/>
      <c r="CK45" s="620"/>
      <c r="CL45" s="620"/>
      <c r="CM45" s="620"/>
      <c r="CN45" s="620"/>
      <c r="CO45" s="620"/>
      <c r="CP45" s="620"/>
      <c r="CQ45" s="621"/>
      <c r="CR45" s="622">
        <v>69826</v>
      </c>
      <c r="CS45" s="632"/>
      <c r="CT45" s="632"/>
      <c r="CU45" s="632"/>
      <c r="CV45" s="632"/>
      <c r="CW45" s="632"/>
      <c r="CX45" s="632"/>
      <c r="CY45" s="633"/>
      <c r="CZ45" s="625">
        <v>2.7</v>
      </c>
      <c r="DA45" s="634"/>
      <c r="DB45" s="634"/>
      <c r="DC45" s="635"/>
      <c r="DD45" s="628">
        <v>15936</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358</v>
      </c>
      <c r="CD46" s="644"/>
      <c r="CE46" s="645"/>
      <c r="CF46" s="619" t="s">
        <v>359</v>
      </c>
      <c r="CG46" s="620"/>
      <c r="CH46" s="620"/>
      <c r="CI46" s="620"/>
      <c r="CJ46" s="620"/>
      <c r="CK46" s="620"/>
      <c r="CL46" s="620"/>
      <c r="CM46" s="620"/>
      <c r="CN46" s="620"/>
      <c r="CO46" s="620"/>
      <c r="CP46" s="620"/>
      <c r="CQ46" s="621"/>
      <c r="CR46" s="622">
        <v>69730</v>
      </c>
      <c r="CS46" s="623"/>
      <c r="CT46" s="623"/>
      <c r="CU46" s="623"/>
      <c r="CV46" s="623"/>
      <c r="CW46" s="623"/>
      <c r="CX46" s="623"/>
      <c r="CY46" s="624"/>
      <c r="CZ46" s="625">
        <v>2.7</v>
      </c>
      <c r="DA46" s="626"/>
      <c r="DB46" s="626"/>
      <c r="DC46" s="627"/>
      <c r="DD46" s="628">
        <v>32213</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360</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361</v>
      </c>
      <c r="CG47" s="620"/>
      <c r="CH47" s="620"/>
      <c r="CI47" s="620"/>
      <c r="CJ47" s="620"/>
      <c r="CK47" s="620"/>
      <c r="CL47" s="620"/>
      <c r="CM47" s="620"/>
      <c r="CN47" s="620"/>
      <c r="CO47" s="620"/>
      <c r="CP47" s="620"/>
      <c r="CQ47" s="621"/>
      <c r="CR47" s="622">
        <v>119409</v>
      </c>
      <c r="CS47" s="632"/>
      <c r="CT47" s="632"/>
      <c r="CU47" s="632"/>
      <c r="CV47" s="632"/>
      <c r="CW47" s="632"/>
      <c r="CX47" s="632"/>
      <c r="CY47" s="633"/>
      <c r="CZ47" s="625">
        <v>4.5</v>
      </c>
      <c r="DA47" s="634"/>
      <c r="DB47" s="634"/>
      <c r="DC47" s="635"/>
      <c r="DD47" s="628">
        <v>39217</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362</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363</v>
      </c>
      <c r="CG48" s="620"/>
      <c r="CH48" s="620"/>
      <c r="CI48" s="620"/>
      <c r="CJ48" s="620"/>
      <c r="CK48" s="620"/>
      <c r="CL48" s="620"/>
      <c r="CM48" s="620"/>
      <c r="CN48" s="620"/>
      <c r="CO48" s="620"/>
      <c r="CP48" s="620"/>
      <c r="CQ48" s="621"/>
      <c r="CR48" s="622" t="s">
        <v>126</v>
      </c>
      <c r="CS48" s="623"/>
      <c r="CT48" s="623"/>
      <c r="CU48" s="623"/>
      <c r="CV48" s="623"/>
      <c r="CW48" s="623"/>
      <c r="CX48" s="623"/>
      <c r="CY48" s="624"/>
      <c r="CZ48" s="625" t="s">
        <v>126</v>
      </c>
      <c r="DA48" s="626"/>
      <c r="DB48" s="626"/>
      <c r="DC48" s="627"/>
      <c r="DD48" s="628" t="s">
        <v>126</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364</v>
      </c>
      <c r="CE49" s="600"/>
      <c r="CF49" s="600"/>
      <c r="CG49" s="600"/>
      <c r="CH49" s="600"/>
      <c r="CI49" s="600"/>
      <c r="CJ49" s="600"/>
      <c r="CK49" s="600"/>
      <c r="CL49" s="600"/>
      <c r="CM49" s="600"/>
      <c r="CN49" s="600"/>
      <c r="CO49" s="600"/>
      <c r="CP49" s="600"/>
      <c r="CQ49" s="601"/>
      <c r="CR49" s="602">
        <v>2631143</v>
      </c>
      <c r="CS49" s="603"/>
      <c r="CT49" s="603"/>
      <c r="CU49" s="603"/>
      <c r="CV49" s="603"/>
      <c r="CW49" s="603"/>
      <c r="CX49" s="603"/>
      <c r="CY49" s="604"/>
      <c r="CZ49" s="605">
        <v>100</v>
      </c>
      <c r="DA49" s="606"/>
      <c r="DB49" s="606"/>
      <c r="DC49" s="607"/>
      <c r="DD49" s="608">
        <v>2105907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sheetProtection algorithmName="SHA-512" hashValue="1tk8quWCgW+R2IQTvZB0V53P6rTL+1RfSO1BbCtkjQe9HueqNMb51ycfSbPfmWrwzcGMiNmB1RMmNc/B30OjcA==" saltValue="ifXIq/QNSErw3iIyXPiZk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3" zoomScale="70" zoomScaleNormal="70" zoomScaleSheetLayoutView="70" workbookViewId="0">
      <selection activeCell="AP74" sqref="AP74:AT74"/>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7" t="s">
        <v>365</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366</v>
      </c>
      <c r="DK2" s="719"/>
      <c r="DL2" s="719"/>
      <c r="DM2" s="719"/>
      <c r="DN2" s="719"/>
      <c r="DO2" s="720"/>
      <c r="DP2" s="219"/>
      <c r="DQ2" s="718" t="s">
        <v>367</v>
      </c>
      <c r="DR2" s="719"/>
      <c r="DS2" s="719"/>
      <c r="DT2" s="719"/>
      <c r="DU2" s="719"/>
      <c r="DV2" s="719"/>
      <c r="DW2" s="719"/>
      <c r="DX2" s="719"/>
      <c r="DY2" s="719"/>
      <c r="DZ2" s="72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1" t="s">
        <v>368</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369</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15">
      <c r="A5" s="723" t="s">
        <v>370</v>
      </c>
      <c r="B5" s="724"/>
      <c r="C5" s="724"/>
      <c r="D5" s="724"/>
      <c r="E5" s="724"/>
      <c r="F5" s="724"/>
      <c r="G5" s="724"/>
      <c r="H5" s="724"/>
      <c r="I5" s="724"/>
      <c r="J5" s="724"/>
      <c r="K5" s="724"/>
      <c r="L5" s="724"/>
      <c r="M5" s="724"/>
      <c r="N5" s="724"/>
      <c r="O5" s="724"/>
      <c r="P5" s="725"/>
      <c r="Q5" s="729" t="s">
        <v>371</v>
      </c>
      <c r="R5" s="730"/>
      <c r="S5" s="730"/>
      <c r="T5" s="730"/>
      <c r="U5" s="731"/>
      <c r="V5" s="729" t="s">
        <v>372</v>
      </c>
      <c r="W5" s="730"/>
      <c r="X5" s="730"/>
      <c r="Y5" s="730"/>
      <c r="Z5" s="731"/>
      <c r="AA5" s="729" t="s">
        <v>373</v>
      </c>
      <c r="AB5" s="730"/>
      <c r="AC5" s="730"/>
      <c r="AD5" s="730"/>
      <c r="AE5" s="730"/>
      <c r="AF5" s="735" t="s">
        <v>374</v>
      </c>
      <c r="AG5" s="730"/>
      <c r="AH5" s="730"/>
      <c r="AI5" s="730"/>
      <c r="AJ5" s="736"/>
      <c r="AK5" s="730" t="s">
        <v>375</v>
      </c>
      <c r="AL5" s="730"/>
      <c r="AM5" s="730"/>
      <c r="AN5" s="730"/>
      <c r="AO5" s="731"/>
      <c r="AP5" s="729" t="s">
        <v>376</v>
      </c>
      <c r="AQ5" s="730"/>
      <c r="AR5" s="730"/>
      <c r="AS5" s="730"/>
      <c r="AT5" s="731"/>
      <c r="AU5" s="729" t="s">
        <v>377</v>
      </c>
      <c r="AV5" s="730"/>
      <c r="AW5" s="730"/>
      <c r="AX5" s="730"/>
      <c r="AY5" s="736"/>
      <c r="AZ5" s="223"/>
      <c r="BA5" s="223"/>
      <c r="BB5" s="223"/>
      <c r="BC5" s="223"/>
      <c r="BD5" s="223"/>
      <c r="BE5" s="224"/>
      <c r="BF5" s="224"/>
      <c r="BG5" s="224"/>
      <c r="BH5" s="224"/>
      <c r="BI5" s="224"/>
      <c r="BJ5" s="224"/>
      <c r="BK5" s="224"/>
      <c r="BL5" s="224"/>
      <c r="BM5" s="224"/>
      <c r="BN5" s="224"/>
      <c r="BO5" s="224"/>
      <c r="BP5" s="224"/>
      <c r="BQ5" s="723" t="s">
        <v>378</v>
      </c>
      <c r="BR5" s="724"/>
      <c r="BS5" s="724"/>
      <c r="BT5" s="724"/>
      <c r="BU5" s="724"/>
      <c r="BV5" s="724"/>
      <c r="BW5" s="724"/>
      <c r="BX5" s="724"/>
      <c r="BY5" s="724"/>
      <c r="BZ5" s="724"/>
      <c r="CA5" s="724"/>
      <c r="CB5" s="724"/>
      <c r="CC5" s="724"/>
      <c r="CD5" s="724"/>
      <c r="CE5" s="724"/>
      <c r="CF5" s="724"/>
      <c r="CG5" s="725"/>
      <c r="CH5" s="729" t="s">
        <v>379</v>
      </c>
      <c r="CI5" s="730"/>
      <c r="CJ5" s="730"/>
      <c r="CK5" s="730"/>
      <c r="CL5" s="731"/>
      <c r="CM5" s="729" t="s">
        <v>380</v>
      </c>
      <c r="CN5" s="730"/>
      <c r="CO5" s="730"/>
      <c r="CP5" s="730"/>
      <c r="CQ5" s="731"/>
      <c r="CR5" s="729" t="s">
        <v>381</v>
      </c>
      <c r="CS5" s="730"/>
      <c r="CT5" s="730"/>
      <c r="CU5" s="730"/>
      <c r="CV5" s="731"/>
      <c r="CW5" s="729" t="s">
        <v>382</v>
      </c>
      <c r="CX5" s="730"/>
      <c r="CY5" s="730"/>
      <c r="CZ5" s="730"/>
      <c r="DA5" s="731"/>
      <c r="DB5" s="729" t="s">
        <v>383</v>
      </c>
      <c r="DC5" s="730"/>
      <c r="DD5" s="730"/>
      <c r="DE5" s="730"/>
      <c r="DF5" s="731"/>
      <c r="DG5" s="759" t="s">
        <v>384</v>
      </c>
      <c r="DH5" s="760"/>
      <c r="DI5" s="760"/>
      <c r="DJ5" s="760"/>
      <c r="DK5" s="761"/>
      <c r="DL5" s="759" t="s">
        <v>385</v>
      </c>
      <c r="DM5" s="760"/>
      <c r="DN5" s="760"/>
      <c r="DO5" s="760"/>
      <c r="DP5" s="761"/>
      <c r="DQ5" s="729" t="s">
        <v>386</v>
      </c>
      <c r="DR5" s="730"/>
      <c r="DS5" s="730"/>
      <c r="DT5" s="730"/>
      <c r="DU5" s="731"/>
      <c r="DV5" s="729" t="s">
        <v>377</v>
      </c>
      <c r="DW5" s="730"/>
      <c r="DX5" s="730"/>
      <c r="DY5" s="730"/>
      <c r="DZ5" s="736"/>
      <c r="EA5" s="225"/>
    </row>
    <row r="6" spans="1:131" s="226"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15">
      <c r="A7" s="227">
        <v>1</v>
      </c>
      <c r="B7" s="745" t="s">
        <v>387</v>
      </c>
      <c r="C7" s="746"/>
      <c r="D7" s="746"/>
      <c r="E7" s="746"/>
      <c r="F7" s="746"/>
      <c r="G7" s="746"/>
      <c r="H7" s="746"/>
      <c r="I7" s="746"/>
      <c r="J7" s="746"/>
      <c r="K7" s="746"/>
      <c r="L7" s="746"/>
      <c r="M7" s="746"/>
      <c r="N7" s="746"/>
      <c r="O7" s="746"/>
      <c r="P7" s="747"/>
      <c r="Q7" s="748">
        <v>2870</v>
      </c>
      <c r="R7" s="749"/>
      <c r="S7" s="749"/>
      <c r="T7" s="749"/>
      <c r="U7" s="749"/>
      <c r="V7" s="749">
        <v>2631</v>
      </c>
      <c r="W7" s="749"/>
      <c r="X7" s="749"/>
      <c r="Y7" s="749"/>
      <c r="Z7" s="749"/>
      <c r="AA7" s="749">
        <v>239</v>
      </c>
      <c r="AB7" s="749"/>
      <c r="AC7" s="749"/>
      <c r="AD7" s="749"/>
      <c r="AE7" s="750"/>
      <c r="AF7" s="751">
        <v>190</v>
      </c>
      <c r="AG7" s="752"/>
      <c r="AH7" s="752"/>
      <c r="AI7" s="752"/>
      <c r="AJ7" s="753"/>
      <c r="AK7" s="754">
        <v>225</v>
      </c>
      <c r="AL7" s="755"/>
      <c r="AM7" s="755"/>
      <c r="AN7" s="755"/>
      <c r="AO7" s="755"/>
      <c r="AP7" s="755">
        <v>1341</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601</v>
      </c>
      <c r="BT7" s="743"/>
      <c r="BU7" s="743"/>
      <c r="BV7" s="743"/>
      <c r="BW7" s="743"/>
      <c r="BX7" s="743"/>
      <c r="BY7" s="743"/>
      <c r="BZ7" s="743"/>
      <c r="CA7" s="743"/>
      <c r="CB7" s="743"/>
      <c r="CC7" s="743"/>
      <c r="CD7" s="743"/>
      <c r="CE7" s="743"/>
      <c r="CF7" s="743"/>
      <c r="CG7" s="758"/>
      <c r="CH7" s="739">
        <v>-7</v>
      </c>
      <c r="CI7" s="740"/>
      <c r="CJ7" s="740"/>
      <c r="CK7" s="740"/>
      <c r="CL7" s="741"/>
      <c r="CM7" s="739">
        <v>48</v>
      </c>
      <c r="CN7" s="740"/>
      <c r="CO7" s="740"/>
      <c r="CP7" s="740"/>
      <c r="CQ7" s="741"/>
      <c r="CR7" s="739">
        <v>9</v>
      </c>
      <c r="CS7" s="740"/>
      <c r="CT7" s="740"/>
      <c r="CU7" s="740"/>
      <c r="CV7" s="741"/>
      <c r="CW7" s="739"/>
      <c r="CX7" s="740"/>
      <c r="CY7" s="740"/>
      <c r="CZ7" s="740"/>
      <c r="DA7" s="741"/>
      <c r="DB7" s="739"/>
      <c r="DC7" s="740"/>
      <c r="DD7" s="740"/>
      <c r="DE7" s="740"/>
      <c r="DF7" s="741"/>
      <c r="DG7" s="739"/>
      <c r="DH7" s="740"/>
      <c r="DI7" s="740"/>
      <c r="DJ7" s="740"/>
      <c r="DK7" s="741"/>
      <c r="DL7" s="739"/>
      <c r="DM7" s="740"/>
      <c r="DN7" s="740"/>
      <c r="DO7" s="740"/>
      <c r="DP7" s="741"/>
      <c r="DQ7" s="739"/>
      <c r="DR7" s="740"/>
      <c r="DS7" s="740"/>
      <c r="DT7" s="740"/>
      <c r="DU7" s="741"/>
      <c r="DV7" s="742"/>
      <c r="DW7" s="743"/>
      <c r="DX7" s="743"/>
      <c r="DY7" s="743"/>
      <c r="DZ7" s="744"/>
      <c r="EA7" s="225"/>
    </row>
    <row r="8" spans="1:131" s="226" customFormat="1" ht="26.25" customHeight="1" x14ac:dyDescent="0.15">
      <c r="A8" s="229">
        <v>2</v>
      </c>
      <c r="B8" s="776"/>
      <c r="C8" s="777"/>
      <c r="D8" s="777"/>
      <c r="E8" s="777"/>
      <c r="F8" s="777"/>
      <c r="G8" s="777"/>
      <c r="H8" s="777"/>
      <c r="I8" s="777"/>
      <c r="J8" s="777"/>
      <c r="K8" s="777"/>
      <c r="L8" s="777"/>
      <c r="M8" s="777"/>
      <c r="N8" s="777"/>
      <c r="O8" s="777"/>
      <c r="P8" s="778"/>
      <c r="Q8" s="779"/>
      <c r="R8" s="780"/>
      <c r="S8" s="780"/>
      <c r="T8" s="780"/>
      <c r="U8" s="780"/>
      <c r="V8" s="780"/>
      <c r="W8" s="780"/>
      <c r="X8" s="780"/>
      <c r="Y8" s="780"/>
      <c r="Z8" s="780"/>
      <c r="AA8" s="780"/>
      <c r="AB8" s="780"/>
      <c r="AC8" s="780"/>
      <c r="AD8" s="780"/>
      <c r="AE8" s="781"/>
      <c r="AF8" s="782"/>
      <c r="AG8" s="783"/>
      <c r="AH8" s="783"/>
      <c r="AI8" s="783"/>
      <c r="AJ8" s="784"/>
      <c r="AK8" s="765"/>
      <c r="AL8" s="766"/>
      <c r="AM8" s="766"/>
      <c r="AN8" s="766"/>
      <c r="AO8" s="766"/>
      <c r="AP8" s="766"/>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5"/>
    </row>
    <row r="9" spans="1:131" s="226" customFormat="1" ht="26.25" customHeight="1" x14ac:dyDescent="0.15">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1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1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1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1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1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1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1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1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1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1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1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1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388</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
      <c r="A23" s="231" t="s">
        <v>389</v>
      </c>
      <c r="B23" s="785" t="s">
        <v>390</v>
      </c>
      <c r="C23" s="786"/>
      <c r="D23" s="786"/>
      <c r="E23" s="786"/>
      <c r="F23" s="786"/>
      <c r="G23" s="786"/>
      <c r="H23" s="786"/>
      <c r="I23" s="786"/>
      <c r="J23" s="786"/>
      <c r="K23" s="786"/>
      <c r="L23" s="786"/>
      <c r="M23" s="786"/>
      <c r="N23" s="786"/>
      <c r="O23" s="786"/>
      <c r="P23" s="787"/>
      <c r="Q23" s="788">
        <v>2870</v>
      </c>
      <c r="R23" s="789"/>
      <c r="S23" s="789"/>
      <c r="T23" s="789"/>
      <c r="U23" s="789"/>
      <c r="V23" s="789">
        <v>2361</v>
      </c>
      <c r="W23" s="789"/>
      <c r="X23" s="789"/>
      <c r="Y23" s="789"/>
      <c r="Z23" s="789"/>
      <c r="AA23" s="789">
        <v>239</v>
      </c>
      <c r="AB23" s="789"/>
      <c r="AC23" s="789"/>
      <c r="AD23" s="789"/>
      <c r="AE23" s="790"/>
      <c r="AF23" s="791">
        <v>190</v>
      </c>
      <c r="AG23" s="789"/>
      <c r="AH23" s="789"/>
      <c r="AI23" s="789"/>
      <c r="AJ23" s="792"/>
      <c r="AK23" s="793"/>
      <c r="AL23" s="794"/>
      <c r="AM23" s="794"/>
      <c r="AN23" s="794"/>
      <c r="AO23" s="794"/>
      <c r="AP23" s="789">
        <v>1341</v>
      </c>
      <c r="AQ23" s="789"/>
      <c r="AR23" s="789"/>
      <c r="AS23" s="789"/>
      <c r="AT23" s="789"/>
      <c r="AU23" s="805"/>
      <c r="AV23" s="805"/>
      <c r="AW23" s="805"/>
      <c r="AX23" s="805"/>
      <c r="AY23" s="806"/>
      <c r="AZ23" s="807" t="s">
        <v>391</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15">
      <c r="A24" s="804" t="s">
        <v>392</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
      <c r="A25" s="721" t="s">
        <v>393</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15">
      <c r="A26" s="723" t="s">
        <v>370</v>
      </c>
      <c r="B26" s="724"/>
      <c r="C26" s="724"/>
      <c r="D26" s="724"/>
      <c r="E26" s="724"/>
      <c r="F26" s="724"/>
      <c r="G26" s="724"/>
      <c r="H26" s="724"/>
      <c r="I26" s="724"/>
      <c r="J26" s="724"/>
      <c r="K26" s="724"/>
      <c r="L26" s="724"/>
      <c r="M26" s="724"/>
      <c r="N26" s="724"/>
      <c r="O26" s="724"/>
      <c r="P26" s="725"/>
      <c r="Q26" s="729" t="s">
        <v>394</v>
      </c>
      <c r="R26" s="730"/>
      <c r="S26" s="730"/>
      <c r="T26" s="730"/>
      <c r="U26" s="731"/>
      <c r="V26" s="729" t="s">
        <v>395</v>
      </c>
      <c r="W26" s="730"/>
      <c r="X26" s="730"/>
      <c r="Y26" s="730"/>
      <c r="Z26" s="731"/>
      <c r="AA26" s="729" t="s">
        <v>396</v>
      </c>
      <c r="AB26" s="730"/>
      <c r="AC26" s="730"/>
      <c r="AD26" s="730"/>
      <c r="AE26" s="730"/>
      <c r="AF26" s="810" t="s">
        <v>397</v>
      </c>
      <c r="AG26" s="811"/>
      <c r="AH26" s="811"/>
      <c r="AI26" s="811"/>
      <c r="AJ26" s="812"/>
      <c r="AK26" s="730" t="s">
        <v>398</v>
      </c>
      <c r="AL26" s="730"/>
      <c r="AM26" s="730"/>
      <c r="AN26" s="730"/>
      <c r="AO26" s="731"/>
      <c r="AP26" s="729" t="s">
        <v>399</v>
      </c>
      <c r="AQ26" s="730"/>
      <c r="AR26" s="730"/>
      <c r="AS26" s="730"/>
      <c r="AT26" s="731"/>
      <c r="AU26" s="729" t="s">
        <v>400</v>
      </c>
      <c r="AV26" s="730"/>
      <c r="AW26" s="730"/>
      <c r="AX26" s="730"/>
      <c r="AY26" s="731"/>
      <c r="AZ26" s="729" t="s">
        <v>401</v>
      </c>
      <c r="BA26" s="730"/>
      <c r="BB26" s="730"/>
      <c r="BC26" s="730"/>
      <c r="BD26" s="731"/>
      <c r="BE26" s="729" t="s">
        <v>377</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15">
      <c r="A28" s="233">
        <v>1</v>
      </c>
      <c r="B28" s="745" t="s">
        <v>402</v>
      </c>
      <c r="C28" s="746"/>
      <c r="D28" s="746"/>
      <c r="E28" s="746"/>
      <c r="F28" s="746"/>
      <c r="G28" s="746"/>
      <c r="H28" s="746"/>
      <c r="I28" s="746"/>
      <c r="J28" s="746"/>
      <c r="K28" s="746"/>
      <c r="L28" s="746"/>
      <c r="M28" s="746"/>
      <c r="N28" s="746"/>
      <c r="O28" s="746"/>
      <c r="P28" s="747"/>
      <c r="Q28" s="818">
        <v>457</v>
      </c>
      <c r="R28" s="819"/>
      <c r="S28" s="819"/>
      <c r="T28" s="819"/>
      <c r="U28" s="819"/>
      <c r="V28" s="819">
        <v>439</v>
      </c>
      <c r="W28" s="819"/>
      <c r="X28" s="819"/>
      <c r="Y28" s="819"/>
      <c r="Z28" s="819"/>
      <c r="AA28" s="819">
        <v>18</v>
      </c>
      <c r="AB28" s="819"/>
      <c r="AC28" s="819"/>
      <c r="AD28" s="819"/>
      <c r="AE28" s="820"/>
      <c r="AF28" s="821">
        <v>18</v>
      </c>
      <c r="AG28" s="819"/>
      <c r="AH28" s="819"/>
      <c r="AI28" s="819"/>
      <c r="AJ28" s="822"/>
      <c r="AK28" s="823">
        <v>15</v>
      </c>
      <c r="AL28" s="824"/>
      <c r="AM28" s="824"/>
      <c r="AN28" s="824"/>
      <c r="AO28" s="824"/>
      <c r="AP28" s="824"/>
      <c r="AQ28" s="824"/>
      <c r="AR28" s="824"/>
      <c r="AS28" s="824"/>
      <c r="AT28" s="824"/>
      <c r="AU28" s="824"/>
      <c r="AV28" s="824"/>
      <c r="AW28" s="824"/>
      <c r="AX28" s="824"/>
      <c r="AY28" s="824"/>
      <c r="AZ28" s="825"/>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15">
      <c r="A29" s="233">
        <v>2</v>
      </c>
      <c r="B29" s="776" t="s">
        <v>403</v>
      </c>
      <c r="C29" s="777"/>
      <c r="D29" s="777"/>
      <c r="E29" s="777"/>
      <c r="F29" s="777"/>
      <c r="G29" s="777"/>
      <c r="H29" s="777"/>
      <c r="I29" s="777"/>
      <c r="J29" s="777"/>
      <c r="K29" s="777"/>
      <c r="L29" s="777"/>
      <c r="M29" s="777"/>
      <c r="N29" s="777"/>
      <c r="O29" s="777"/>
      <c r="P29" s="778"/>
      <c r="Q29" s="779">
        <v>448</v>
      </c>
      <c r="R29" s="780"/>
      <c r="S29" s="780"/>
      <c r="T29" s="780"/>
      <c r="U29" s="780"/>
      <c r="V29" s="780">
        <v>434</v>
      </c>
      <c r="W29" s="780"/>
      <c r="X29" s="780"/>
      <c r="Y29" s="780"/>
      <c r="Z29" s="780"/>
      <c r="AA29" s="780">
        <v>14</v>
      </c>
      <c r="AB29" s="780"/>
      <c r="AC29" s="780"/>
      <c r="AD29" s="780"/>
      <c r="AE29" s="781"/>
      <c r="AF29" s="782">
        <v>14</v>
      </c>
      <c r="AG29" s="783"/>
      <c r="AH29" s="783"/>
      <c r="AI29" s="783"/>
      <c r="AJ29" s="784"/>
      <c r="AK29" s="830">
        <v>63</v>
      </c>
      <c r="AL29" s="826"/>
      <c r="AM29" s="826"/>
      <c r="AN29" s="826"/>
      <c r="AO29" s="826"/>
      <c r="AP29" s="826"/>
      <c r="AQ29" s="826"/>
      <c r="AR29" s="826"/>
      <c r="AS29" s="826"/>
      <c r="AT29" s="826"/>
      <c r="AU29" s="826"/>
      <c r="AV29" s="826"/>
      <c r="AW29" s="826"/>
      <c r="AX29" s="826"/>
      <c r="AY29" s="826"/>
      <c r="AZ29" s="827"/>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15">
      <c r="A30" s="233">
        <v>3</v>
      </c>
      <c r="B30" s="776" t="s">
        <v>404</v>
      </c>
      <c r="C30" s="777"/>
      <c r="D30" s="777"/>
      <c r="E30" s="777"/>
      <c r="F30" s="777"/>
      <c r="G30" s="777"/>
      <c r="H30" s="777"/>
      <c r="I30" s="777"/>
      <c r="J30" s="777"/>
      <c r="K30" s="777"/>
      <c r="L30" s="777"/>
      <c r="M30" s="777"/>
      <c r="N30" s="777"/>
      <c r="O30" s="777"/>
      <c r="P30" s="778"/>
      <c r="Q30" s="779">
        <v>38</v>
      </c>
      <c r="R30" s="780"/>
      <c r="S30" s="780"/>
      <c r="T30" s="780"/>
      <c r="U30" s="780"/>
      <c r="V30" s="780">
        <v>37</v>
      </c>
      <c r="W30" s="780"/>
      <c r="X30" s="780"/>
      <c r="Y30" s="780"/>
      <c r="Z30" s="780"/>
      <c r="AA30" s="780">
        <v>1</v>
      </c>
      <c r="AB30" s="780"/>
      <c r="AC30" s="780"/>
      <c r="AD30" s="780"/>
      <c r="AE30" s="781"/>
      <c r="AF30" s="782">
        <v>1</v>
      </c>
      <c r="AG30" s="783"/>
      <c r="AH30" s="783"/>
      <c r="AI30" s="783"/>
      <c r="AJ30" s="784"/>
      <c r="AK30" s="830">
        <v>10</v>
      </c>
      <c r="AL30" s="826"/>
      <c r="AM30" s="826"/>
      <c r="AN30" s="826"/>
      <c r="AO30" s="826"/>
      <c r="AP30" s="826"/>
      <c r="AQ30" s="826"/>
      <c r="AR30" s="826"/>
      <c r="AS30" s="826"/>
      <c r="AT30" s="826"/>
      <c r="AU30" s="826"/>
      <c r="AV30" s="826"/>
      <c r="AW30" s="826"/>
      <c r="AX30" s="826"/>
      <c r="AY30" s="826"/>
      <c r="AZ30" s="827"/>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15">
      <c r="A31" s="233">
        <v>4</v>
      </c>
      <c r="B31" s="776" t="s">
        <v>405</v>
      </c>
      <c r="C31" s="777"/>
      <c r="D31" s="777"/>
      <c r="E31" s="777"/>
      <c r="F31" s="777"/>
      <c r="G31" s="777"/>
      <c r="H31" s="777"/>
      <c r="I31" s="777"/>
      <c r="J31" s="777"/>
      <c r="K31" s="777"/>
      <c r="L31" s="777"/>
      <c r="M31" s="777"/>
      <c r="N31" s="777"/>
      <c r="O31" s="777"/>
      <c r="P31" s="778"/>
      <c r="Q31" s="779">
        <v>140</v>
      </c>
      <c r="R31" s="780"/>
      <c r="S31" s="780"/>
      <c r="T31" s="780"/>
      <c r="U31" s="780"/>
      <c r="V31" s="780">
        <v>134</v>
      </c>
      <c r="W31" s="780"/>
      <c r="X31" s="780"/>
      <c r="Y31" s="780"/>
      <c r="Z31" s="780"/>
      <c r="AA31" s="780">
        <v>6</v>
      </c>
      <c r="AB31" s="780"/>
      <c r="AC31" s="780"/>
      <c r="AD31" s="780"/>
      <c r="AE31" s="781"/>
      <c r="AF31" s="782">
        <v>6</v>
      </c>
      <c r="AG31" s="783"/>
      <c r="AH31" s="783"/>
      <c r="AI31" s="783"/>
      <c r="AJ31" s="784"/>
      <c r="AK31" s="830">
        <v>76</v>
      </c>
      <c r="AL31" s="826"/>
      <c r="AM31" s="826"/>
      <c r="AN31" s="826"/>
      <c r="AO31" s="826"/>
      <c r="AP31" s="826"/>
      <c r="AQ31" s="826"/>
      <c r="AR31" s="826"/>
      <c r="AS31" s="826"/>
      <c r="AT31" s="826"/>
      <c r="AU31" s="826">
        <v>78</v>
      </c>
      <c r="AV31" s="826"/>
      <c r="AW31" s="826"/>
      <c r="AX31" s="826"/>
      <c r="AY31" s="826"/>
      <c r="AZ31" s="827" t="s">
        <v>589</v>
      </c>
      <c r="BA31" s="827"/>
      <c r="BB31" s="827"/>
      <c r="BC31" s="827"/>
      <c r="BD31" s="827"/>
      <c r="BE31" s="828" t="s">
        <v>406</v>
      </c>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15">
      <c r="A32" s="233">
        <v>5</v>
      </c>
      <c r="B32" s="776" t="s">
        <v>407</v>
      </c>
      <c r="C32" s="777"/>
      <c r="D32" s="777"/>
      <c r="E32" s="777"/>
      <c r="F32" s="777"/>
      <c r="G32" s="777"/>
      <c r="H32" s="777"/>
      <c r="I32" s="777"/>
      <c r="J32" s="777"/>
      <c r="K32" s="777"/>
      <c r="L32" s="777"/>
      <c r="M32" s="777"/>
      <c r="N32" s="777"/>
      <c r="O32" s="777"/>
      <c r="P32" s="778"/>
      <c r="Q32" s="779">
        <v>41</v>
      </c>
      <c r="R32" s="780"/>
      <c r="S32" s="780"/>
      <c r="T32" s="780"/>
      <c r="U32" s="780"/>
      <c r="V32" s="780">
        <v>37</v>
      </c>
      <c r="W32" s="780"/>
      <c r="X32" s="780"/>
      <c r="Y32" s="780"/>
      <c r="Z32" s="780"/>
      <c r="AA32" s="780">
        <v>4</v>
      </c>
      <c r="AB32" s="780"/>
      <c r="AC32" s="780"/>
      <c r="AD32" s="780"/>
      <c r="AE32" s="781"/>
      <c r="AF32" s="782">
        <v>4</v>
      </c>
      <c r="AG32" s="783"/>
      <c r="AH32" s="783"/>
      <c r="AI32" s="783"/>
      <c r="AJ32" s="784"/>
      <c r="AK32" s="830">
        <v>23</v>
      </c>
      <c r="AL32" s="826"/>
      <c r="AM32" s="826"/>
      <c r="AN32" s="826"/>
      <c r="AO32" s="826"/>
      <c r="AP32" s="826"/>
      <c r="AQ32" s="826"/>
      <c r="AR32" s="826"/>
      <c r="AS32" s="826"/>
      <c r="AT32" s="826"/>
      <c r="AU32" s="826">
        <v>36</v>
      </c>
      <c r="AV32" s="826"/>
      <c r="AW32" s="826"/>
      <c r="AX32" s="826"/>
      <c r="AY32" s="826"/>
      <c r="AZ32" s="827" t="s">
        <v>589</v>
      </c>
      <c r="BA32" s="827"/>
      <c r="BB32" s="827"/>
      <c r="BC32" s="827"/>
      <c r="BD32" s="827"/>
      <c r="BE32" s="828" t="s">
        <v>408</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15">
      <c r="A33" s="233">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30"/>
      <c r="AL33" s="826"/>
      <c r="AM33" s="826"/>
      <c r="AN33" s="826"/>
      <c r="AO33" s="826"/>
      <c r="AP33" s="826"/>
      <c r="AQ33" s="826"/>
      <c r="AR33" s="826"/>
      <c r="AS33" s="826"/>
      <c r="AT33" s="826"/>
      <c r="AU33" s="826"/>
      <c r="AV33" s="826"/>
      <c r="AW33" s="826"/>
      <c r="AX33" s="826"/>
      <c r="AY33" s="826"/>
      <c r="AZ33" s="827"/>
      <c r="BA33" s="827"/>
      <c r="BB33" s="827"/>
      <c r="BC33" s="827"/>
      <c r="BD33" s="827"/>
      <c r="BE33" s="828"/>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15">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30"/>
      <c r="AL34" s="826"/>
      <c r="AM34" s="826"/>
      <c r="AN34" s="826"/>
      <c r="AO34" s="826"/>
      <c r="AP34" s="826"/>
      <c r="AQ34" s="826"/>
      <c r="AR34" s="826"/>
      <c r="AS34" s="826"/>
      <c r="AT34" s="826"/>
      <c r="AU34" s="826"/>
      <c r="AV34" s="826"/>
      <c r="AW34" s="826"/>
      <c r="AX34" s="826"/>
      <c r="AY34" s="826"/>
      <c r="AZ34" s="827"/>
      <c r="BA34" s="827"/>
      <c r="BB34" s="827"/>
      <c r="BC34" s="827"/>
      <c r="BD34" s="827"/>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15">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30"/>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15">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1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1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1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1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1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1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1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1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1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1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1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1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1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15">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15">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15">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15">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15">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15">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15">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15">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15">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15">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15">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15">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409</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
      <c r="A63" s="231" t="s">
        <v>389</v>
      </c>
      <c r="B63" s="785" t="s">
        <v>410</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44</v>
      </c>
      <c r="AG63" s="840"/>
      <c r="AH63" s="840"/>
      <c r="AI63" s="840"/>
      <c r="AJ63" s="841"/>
      <c r="AK63" s="842"/>
      <c r="AL63" s="837"/>
      <c r="AM63" s="837"/>
      <c r="AN63" s="837"/>
      <c r="AO63" s="837"/>
      <c r="AP63" s="840"/>
      <c r="AQ63" s="840"/>
      <c r="AR63" s="840"/>
      <c r="AS63" s="840"/>
      <c r="AT63" s="840"/>
      <c r="AU63" s="840">
        <v>114</v>
      </c>
      <c r="AV63" s="840"/>
      <c r="AW63" s="840"/>
      <c r="AX63" s="840"/>
      <c r="AY63" s="840"/>
      <c r="AZ63" s="844"/>
      <c r="BA63" s="844"/>
      <c r="BB63" s="844"/>
      <c r="BC63" s="844"/>
      <c r="BD63" s="844"/>
      <c r="BE63" s="845"/>
      <c r="BF63" s="845"/>
      <c r="BG63" s="845"/>
      <c r="BH63" s="845"/>
      <c r="BI63" s="846"/>
      <c r="BJ63" s="847" t="s">
        <v>411</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15">
      <c r="A66" s="723" t="s">
        <v>413</v>
      </c>
      <c r="B66" s="724"/>
      <c r="C66" s="724"/>
      <c r="D66" s="724"/>
      <c r="E66" s="724"/>
      <c r="F66" s="724"/>
      <c r="G66" s="724"/>
      <c r="H66" s="724"/>
      <c r="I66" s="724"/>
      <c r="J66" s="724"/>
      <c r="K66" s="724"/>
      <c r="L66" s="724"/>
      <c r="M66" s="724"/>
      <c r="N66" s="724"/>
      <c r="O66" s="724"/>
      <c r="P66" s="725"/>
      <c r="Q66" s="729" t="s">
        <v>394</v>
      </c>
      <c r="R66" s="730"/>
      <c r="S66" s="730"/>
      <c r="T66" s="730"/>
      <c r="U66" s="731"/>
      <c r="V66" s="729" t="s">
        <v>414</v>
      </c>
      <c r="W66" s="730"/>
      <c r="X66" s="730"/>
      <c r="Y66" s="730"/>
      <c r="Z66" s="731"/>
      <c r="AA66" s="729" t="s">
        <v>415</v>
      </c>
      <c r="AB66" s="730"/>
      <c r="AC66" s="730"/>
      <c r="AD66" s="730"/>
      <c r="AE66" s="731"/>
      <c r="AF66" s="850" t="s">
        <v>416</v>
      </c>
      <c r="AG66" s="811"/>
      <c r="AH66" s="811"/>
      <c r="AI66" s="811"/>
      <c r="AJ66" s="851"/>
      <c r="AK66" s="729" t="s">
        <v>417</v>
      </c>
      <c r="AL66" s="724"/>
      <c r="AM66" s="724"/>
      <c r="AN66" s="724"/>
      <c r="AO66" s="725"/>
      <c r="AP66" s="729" t="s">
        <v>418</v>
      </c>
      <c r="AQ66" s="730"/>
      <c r="AR66" s="730"/>
      <c r="AS66" s="730"/>
      <c r="AT66" s="731"/>
      <c r="AU66" s="729" t="s">
        <v>419</v>
      </c>
      <c r="AV66" s="730"/>
      <c r="AW66" s="730"/>
      <c r="AX66" s="730"/>
      <c r="AY66" s="731"/>
      <c r="AZ66" s="729" t="s">
        <v>377</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5" t="s">
        <v>590</v>
      </c>
      <c r="C68" s="866"/>
      <c r="D68" s="866"/>
      <c r="E68" s="866"/>
      <c r="F68" s="866"/>
      <c r="G68" s="866"/>
      <c r="H68" s="866"/>
      <c r="I68" s="866"/>
      <c r="J68" s="866"/>
      <c r="K68" s="866"/>
      <c r="L68" s="866"/>
      <c r="M68" s="866"/>
      <c r="N68" s="866"/>
      <c r="O68" s="866"/>
      <c r="P68" s="867"/>
      <c r="Q68" s="868">
        <v>75</v>
      </c>
      <c r="R68" s="862"/>
      <c r="S68" s="862"/>
      <c r="T68" s="862"/>
      <c r="U68" s="862"/>
      <c r="V68" s="862">
        <v>61</v>
      </c>
      <c r="W68" s="862"/>
      <c r="X68" s="862"/>
      <c r="Y68" s="862"/>
      <c r="Z68" s="862"/>
      <c r="AA68" s="862">
        <v>14</v>
      </c>
      <c r="AB68" s="862"/>
      <c r="AC68" s="862"/>
      <c r="AD68" s="862"/>
      <c r="AE68" s="862"/>
      <c r="AF68" s="862">
        <v>14</v>
      </c>
      <c r="AG68" s="862"/>
      <c r="AH68" s="862"/>
      <c r="AI68" s="862"/>
      <c r="AJ68" s="862"/>
      <c r="AK68" s="862"/>
      <c r="AL68" s="862"/>
      <c r="AM68" s="862"/>
      <c r="AN68" s="862"/>
      <c r="AO68" s="862"/>
      <c r="AP68" s="862"/>
      <c r="AQ68" s="862"/>
      <c r="AR68" s="862"/>
      <c r="AS68" s="862"/>
      <c r="AT68" s="862"/>
      <c r="AU68" s="862"/>
      <c r="AV68" s="862"/>
      <c r="AW68" s="862"/>
      <c r="AX68" s="862"/>
      <c r="AY68" s="862"/>
      <c r="AZ68" s="863" t="s">
        <v>593</v>
      </c>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592</v>
      </c>
      <c r="C69" s="870"/>
      <c r="D69" s="870"/>
      <c r="E69" s="870"/>
      <c r="F69" s="870"/>
      <c r="G69" s="870"/>
      <c r="H69" s="870"/>
      <c r="I69" s="870"/>
      <c r="J69" s="870"/>
      <c r="K69" s="870"/>
      <c r="L69" s="870"/>
      <c r="M69" s="870"/>
      <c r="N69" s="870"/>
      <c r="O69" s="870"/>
      <c r="P69" s="871"/>
      <c r="Q69" s="872">
        <v>3232</v>
      </c>
      <c r="R69" s="826"/>
      <c r="S69" s="826"/>
      <c r="T69" s="826"/>
      <c r="U69" s="826"/>
      <c r="V69" s="826">
        <v>3033</v>
      </c>
      <c r="W69" s="826"/>
      <c r="X69" s="826"/>
      <c r="Y69" s="826"/>
      <c r="Z69" s="826"/>
      <c r="AA69" s="826">
        <v>199</v>
      </c>
      <c r="AB69" s="826"/>
      <c r="AC69" s="826"/>
      <c r="AD69" s="826"/>
      <c r="AE69" s="826"/>
      <c r="AF69" s="826">
        <v>199</v>
      </c>
      <c r="AG69" s="826"/>
      <c r="AH69" s="826"/>
      <c r="AI69" s="826"/>
      <c r="AJ69" s="826"/>
      <c r="AK69" s="826"/>
      <c r="AL69" s="826"/>
      <c r="AM69" s="826"/>
      <c r="AN69" s="826"/>
      <c r="AO69" s="826"/>
      <c r="AP69" s="826">
        <v>924</v>
      </c>
      <c r="AQ69" s="826"/>
      <c r="AR69" s="826"/>
      <c r="AS69" s="826"/>
      <c r="AT69" s="826"/>
      <c r="AU69" s="826">
        <v>24</v>
      </c>
      <c r="AV69" s="826"/>
      <c r="AW69" s="826"/>
      <c r="AX69" s="826"/>
      <c r="AY69" s="826"/>
      <c r="AZ69" s="828" t="s">
        <v>594</v>
      </c>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t="s">
        <v>592</v>
      </c>
      <c r="C70" s="870"/>
      <c r="D70" s="870"/>
      <c r="E70" s="870"/>
      <c r="F70" s="870"/>
      <c r="G70" s="870"/>
      <c r="H70" s="870"/>
      <c r="I70" s="870"/>
      <c r="J70" s="870"/>
      <c r="K70" s="870"/>
      <c r="L70" s="870"/>
      <c r="M70" s="870"/>
      <c r="N70" s="870"/>
      <c r="O70" s="870"/>
      <c r="P70" s="871"/>
      <c r="Q70" s="872">
        <v>463</v>
      </c>
      <c r="R70" s="826"/>
      <c r="S70" s="826"/>
      <c r="T70" s="826"/>
      <c r="U70" s="826"/>
      <c r="V70" s="826">
        <v>454</v>
      </c>
      <c r="W70" s="826"/>
      <c r="X70" s="826"/>
      <c r="Y70" s="826"/>
      <c r="Z70" s="826"/>
      <c r="AA70" s="826">
        <v>9</v>
      </c>
      <c r="AB70" s="826"/>
      <c r="AC70" s="826"/>
      <c r="AD70" s="826"/>
      <c r="AE70" s="826"/>
      <c r="AF70" s="826">
        <v>9</v>
      </c>
      <c r="AG70" s="826"/>
      <c r="AH70" s="826"/>
      <c r="AI70" s="826"/>
      <c r="AJ70" s="826"/>
      <c r="AK70" s="826">
        <v>98</v>
      </c>
      <c r="AL70" s="826"/>
      <c r="AM70" s="826"/>
      <c r="AN70" s="826"/>
      <c r="AO70" s="826"/>
      <c r="AP70" s="826">
        <v>1682</v>
      </c>
      <c r="AQ70" s="826"/>
      <c r="AR70" s="826"/>
      <c r="AS70" s="826"/>
      <c r="AT70" s="826"/>
      <c r="AU70" s="826"/>
      <c r="AV70" s="826"/>
      <c r="AW70" s="826"/>
      <c r="AX70" s="826"/>
      <c r="AY70" s="826"/>
      <c r="AZ70" s="828" t="s">
        <v>595</v>
      </c>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t="s">
        <v>592</v>
      </c>
      <c r="C71" s="870"/>
      <c r="D71" s="870"/>
      <c r="E71" s="870"/>
      <c r="F71" s="870"/>
      <c r="G71" s="870"/>
      <c r="H71" s="870"/>
      <c r="I71" s="870"/>
      <c r="J71" s="870"/>
      <c r="K71" s="870"/>
      <c r="L71" s="870"/>
      <c r="M71" s="870"/>
      <c r="N71" s="870"/>
      <c r="O71" s="870"/>
      <c r="P71" s="871"/>
      <c r="Q71" s="872">
        <v>76</v>
      </c>
      <c r="R71" s="826"/>
      <c r="S71" s="826"/>
      <c r="T71" s="826"/>
      <c r="U71" s="826"/>
      <c r="V71" s="826">
        <v>61</v>
      </c>
      <c r="W71" s="826"/>
      <c r="X71" s="826"/>
      <c r="Y71" s="826"/>
      <c r="Z71" s="826"/>
      <c r="AA71" s="826">
        <v>15</v>
      </c>
      <c r="AB71" s="826"/>
      <c r="AC71" s="826"/>
      <c r="AD71" s="826"/>
      <c r="AE71" s="826"/>
      <c r="AF71" s="826">
        <v>15</v>
      </c>
      <c r="AG71" s="826"/>
      <c r="AH71" s="826"/>
      <c r="AI71" s="826"/>
      <c r="AJ71" s="826"/>
      <c r="AK71" s="826"/>
      <c r="AL71" s="826"/>
      <c r="AM71" s="826"/>
      <c r="AN71" s="826"/>
      <c r="AO71" s="826"/>
      <c r="AP71" s="826"/>
      <c r="AQ71" s="826"/>
      <c r="AR71" s="826"/>
      <c r="AS71" s="826"/>
      <c r="AT71" s="826"/>
      <c r="AU71" s="826"/>
      <c r="AV71" s="826"/>
      <c r="AW71" s="826"/>
      <c r="AX71" s="826"/>
      <c r="AY71" s="826"/>
      <c r="AZ71" s="828" t="s">
        <v>596</v>
      </c>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t="s">
        <v>592</v>
      </c>
      <c r="C72" s="870"/>
      <c r="D72" s="870"/>
      <c r="E72" s="870"/>
      <c r="F72" s="870"/>
      <c r="G72" s="870"/>
      <c r="H72" s="870"/>
      <c r="I72" s="870"/>
      <c r="J72" s="870"/>
      <c r="K72" s="870"/>
      <c r="L72" s="870"/>
      <c r="M72" s="870"/>
      <c r="N72" s="870"/>
      <c r="O72" s="870"/>
      <c r="P72" s="871"/>
      <c r="Q72" s="872">
        <v>1</v>
      </c>
      <c r="R72" s="826"/>
      <c r="S72" s="826"/>
      <c r="T72" s="826"/>
      <c r="U72" s="826"/>
      <c r="V72" s="826">
        <v>0</v>
      </c>
      <c r="W72" s="826"/>
      <c r="X72" s="826"/>
      <c r="Y72" s="826"/>
      <c r="Z72" s="826"/>
      <c r="AA72" s="826">
        <v>1</v>
      </c>
      <c r="AB72" s="826"/>
      <c r="AC72" s="826"/>
      <c r="AD72" s="826"/>
      <c r="AE72" s="826"/>
      <c r="AF72" s="826">
        <v>1</v>
      </c>
      <c r="AG72" s="826"/>
      <c r="AH72" s="826"/>
      <c r="AI72" s="826"/>
      <c r="AJ72" s="826"/>
      <c r="AK72" s="826"/>
      <c r="AL72" s="826"/>
      <c r="AM72" s="826"/>
      <c r="AN72" s="826"/>
      <c r="AO72" s="826"/>
      <c r="AP72" s="826"/>
      <c r="AQ72" s="826"/>
      <c r="AR72" s="826"/>
      <c r="AS72" s="826"/>
      <c r="AT72" s="826"/>
      <c r="AU72" s="826"/>
      <c r="AV72" s="826"/>
      <c r="AW72" s="826"/>
      <c r="AX72" s="826"/>
      <c r="AY72" s="826"/>
      <c r="AZ72" s="828" t="s">
        <v>597</v>
      </c>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t="s">
        <v>598</v>
      </c>
      <c r="C73" s="870"/>
      <c r="D73" s="870"/>
      <c r="E73" s="870"/>
      <c r="F73" s="870"/>
      <c r="G73" s="870"/>
      <c r="H73" s="870"/>
      <c r="I73" s="870"/>
      <c r="J73" s="870"/>
      <c r="K73" s="870"/>
      <c r="L73" s="870"/>
      <c r="M73" s="870"/>
      <c r="N73" s="870"/>
      <c r="O73" s="870"/>
      <c r="P73" s="871"/>
      <c r="Q73" s="872">
        <v>1318</v>
      </c>
      <c r="R73" s="826"/>
      <c r="S73" s="826"/>
      <c r="T73" s="826"/>
      <c r="U73" s="826"/>
      <c r="V73" s="826">
        <v>1097</v>
      </c>
      <c r="W73" s="826"/>
      <c r="X73" s="826"/>
      <c r="Y73" s="826"/>
      <c r="Z73" s="826"/>
      <c r="AA73" s="826">
        <v>221</v>
      </c>
      <c r="AB73" s="826"/>
      <c r="AC73" s="826"/>
      <c r="AD73" s="826"/>
      <c r="AE73" s="826"/>
      <c r="AF73" s="826">
        <v>135</v>
      </c>
      <c r="AG73" s="826"/>
      <c r="AH73" s="826"/>
      <c r="AI73" s="826"/>
      <c r="AJ73" s="826"/>
      <c r="AK73" s="826">
        <v>70</v>
      </c>
      <c r="AL73" s="826"/>
      <c r="AM73" s="826"/>
      <c r="AN73" s="826"/>
      <c r="AO73" s="826"/>
      <c r="AP73" s="826"/>
      <c r="AQ73" s="826"/>
      <c r="AR73" s="826"/>
      <c r="AS73" s="826"/>
      <c r="AT73" s="826"/>
      <c r="AU73" s="826"/>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t="s">
        <v>591</v>
      </c>
      <c r="C74" s="870"/>
      <c r="D74" s="870"/>
      <c r="E74" s="870"/>
      <c r="F74" s="870"/>
      <c r="G74" s="870"/>
      <c r="H74" s="870"/>
      <c r="I74" s="870"/>
      <c r="J74" s="870"/>
      <c r="K74" s="870"/>
      <c r="L74" s="870"/>
      <c r="M74" s="870"/>
      <c r="N74" s="870"/>
      <c r="O74" s="870"/>
      <c r="P74" s="871"/>
      <c r="Q74" s="872">
        <v>332</v>
      </c>
      <c r="R74" s="826"/>
      <c r="S74" s="826"/>
      <c r="T74" s="826"/>
      <c r="U74" s="826"/>
      <c r="V74" s="826">
        <v>324</v>
      </c>
      <c r="W74" s="826"/>
      <c r="X74" s="826"/>
      <c r="Y74" s="826"/>
      <c r="Z74" s="826"/>
      <c r="AA74" s="826">
        <v>8</v>
      </c>
      <c r="AB74" s="826"/>
      <c r="AC74" s="826"/>
      <c r="AD74" s="826"/>
      <c r="AE74" s="826"/>
      <c r="AF74" s="826">
        <v>8</v>
      </c>
      <c r="AG74" s="826"/>
      <c r="AH74" s="826"/>
      <c r="AI74" s="826"/>
      <c r="AJ74" s="826"/>
      <c r="AK74" s="826">
        <v>5</v>
      </c>
      <c r="AL74" s="826"/>
      <c r="AM74" s="826"/>
      <c r="AN74" s="826"/>
      <c r="AO74" s="826"/>
      <c r="AP74" s="826"/>
      <c r="AQ74" s="826"/>
      <c r="AR74" s="826"/>
      <c r="AS74" s="826"/>
      <c r="AT74" s="826"/>
      <c r="AU74" s="826"/>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t="s">
        <v>599</v>
      </c>
      <c r="C75" s="870"/>
      <c r="D75" s="870"/>
      <c r="E75" s="870"/>
      <c r="F75" s="870"/>
      <c r="G75" s="870"/>
      <c r="H75" s="870"/>
      <c r="I75" s="870"/>
      <c r="J75" s="870"/>
      <c r="K75" s="870"/>
      <c r="L75" s="870"/>
      <c r="M75" s="870"/>
      <c r="N75" s="870"/>
      <c r="O75" s="870"/>
      <c r="P75" s="871"/>
      <c r="Q75" s="873">
        <v>23194</v>
      </c>
      <c r="R75" s="874"/>
      <c r="S75" s="874"/>
      <c r="T75" s="874"/>
      <c r="U75" s="830"/>
      <c r="V75" s="875">
        <v>22714</v>
      </c>
      <c r="W75" s="874"/>
      <c r="X75" s="874"/>
      <c r="Y75" s="874"/>
      <c r="Z75" s="830"/>
      <c r="AA75" s="875">
        <v>480</v>
      </c>
      <c r="AB75" s="874"/>
      <c r="AC75" s="874"/>
      <c r="AD75" s="874"/>
      <c r="AE75" s="830"/>
      <c r="AF75" s="875">
        <v>480</v>
      </c>
      <c r="AG75" s="874"/>
      <c r="AH75" s="874"/>
      <c r="AI75" s="874"/>
      <c r="AJ75" s="830"/>
      <c r="AK75" s="875">
        <v>23</v>
      </c>
      <c r="AL75" s="874"/>
      <c r="AM75" s="874"/>
      <c r="AN75" s="874"/>
      <c r="AO75" s="830"/>
      <c r="AP75" s="875"/>
      <c r="AQ75" s="874"/>
      <c r="AR75" s="874"/>
      <c r="AS75" s="874"/>
      <c r="AT75" s="830"/>
      <c r="AU75" s="875"/>
      <c r="AV75" s="874"/>
      <c r="AW75" s="874"/>
      <c r="AX75" s="874"/>
      <c r="AY75" s="830"/>
      <c r="AZ75" s="828" t="s">
        <v>602</v>
      </c>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t="s">
        <v>592</v>
      </c>
      <c r="C76" s="870"/>
      <c r="D76" s="870"/>
      <c r="E76" s="870"/>
      <c r="F76" s="870"/>
      <c r="G76" s="870"/>
      <c r="H76" s="870"/>
      <c r="I76" s="870"/>
      <c r="J76" s="870"/>
      <c r="K76" s="870"/>
      <c r="L76" s="870"/>
      <c r="M76" s="870"/>
      <c r="N76" s="870"/>
      <c r="O76" s="870"/>
      <c r="P76" s="871"/>
      <c r="Q76" s="873">
        <v>238</v>
      </c>
      <c r="R76" s="874"/>
      <c r="S76" s="874"/>
      <c r="T76" s="874"/>
      <c r="U76" s="830"/>
      <c r="V76" s="875">
        <v>112</v>
      </c>
      <c r="W76" s="874"/>
      <c r="X76" s="874"/>
      <c r="Y76" s="874"/>
      <c r="Z76" s="830"/>
      <c r="AA76" s="875">
        <v>125</v>
      </c>
      <c r="AB76" s="874"/>
      <c r="AC76" s="874"/>
      <c r="AD76" s="874"/>
      <c r="AE76" s="830"/>
      <c r="AF76" s="875">
        <v>125</v>
      </c>
      <c r="AG76" s="874"/>
      <c r="AH76" s="874"/>
      <c r="AI76" s="874"/>
      <c r="AJ76" s="830"/>
      <c r="AK76" s="875"/>
      <c r="AL76" s="874"/>
      <c r="AM76" s="874"/>
      <c r="AN76" s="874"/>
      <c r="AO76" s="830"/>
      <c r="AP76" s="875"/>
      <c r="AQ76" s="874"/>
      <c r="AR76" s="874"/>
      <c r="AS76" s="874"/>
      <c r="AT76" s="830"/>
      <c r="AU76" s="875"/>
      <c r="AV76" s="874"/>
      <c r="AW76" s="874"/>
      <c r="AX76" s="874"/>
      <c r="AY76" s="830"/>
      <c r="AZ76" s="828" t="s">
        <v>603</v>
      </c>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t="s">
        <v>600</v>
      </c>
      <c r="C77" s="870"/>
      <c r="D77" s="870"/>
      <c r="E77" s="870"/>
      <c r="F77" s="870"/>
      <c r="G77" s="870"/>
      <c r="H77" s="870"/>
      <c r="I77" s="870"/>
      <c r="J77" s="870"/>
      <c r="K77" s="870"/>
      <c r="L77" s="870"/>
      <c r="M77" s="870"/>
      <c r="N77" s="870"/>
      <c r="O77" s="870"/>
      <c r="P77" s="871"/>
      <c r="Q77" s="873">
        <v>1730</v>
      </c>
      <c r="R77" s="874"/>
      <c r="S77" s="874"/>
      <c r="T77" s="874"/>
      <c r="U77" s="830"/>
      <c r="V77" s="875">
        <v>1694</v>
      </c>
      <c r="W77" s="874"/>
      <c r="X77" s="874"/>
      <c r="Y77" s="874"/>
      <c r="Z77" s="830"/>
      <c r="AA77" s="875">
        <v>36</v>
      </c>
      <c r="AB77" s="874"/>
      <c r="AC77" s="874"/>
      <c r="AD77" s="874"/>
      <c r="AE77" s="830"/>
      <c r="AF77" s="875">
        <v>36</v>
      </c>
      <c r="AG77" s="874"/>
      <c r="AH77" s="874"/>
      <c r="AI77" s="874"/>
      <c r="AJ77" s="830"/>
      <c r="AK77" s="875"/>
      <c r="AL77" s="874"/>
      <c r="AM77" s="874"/>
      <c r="AN77" s="874"/>
      <c r="AO77" s="830"/>
      <c r="AP77" s="875"/>
      <c r="AQ77" s="874"/>
      <c r="AR77" s="874"/>
      <c r="AS77" s="874"/>
      <c r="AT77" s="830"/>
      <c r="AU77" s="875"/>
      <c r="AV77" s="874"/>
      <c r="AW77" s="874"/>
      <c r="AX77" s="874"/>
      <c r="AY77" s="830"/>
      <c r="AZ77" s="828" t="s">
        <v>602</v>
      </c>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t="s">
        <v>592</v>
      </c>
      <c r="C78" s="870"/>
      <c r="D78" s="870"/>
      <c r="E78" s="870"/>
      <c r="F78" s="870"/>
      <c r="G78" s="870"/>
      <c r="H78" s="870"/>
      <c r="I78" s="870"/>
      <c r="J78" s="870"/>
      <c r="K78" s="870"/>
      <c r="L78" s="870"/>
      <c r="M78" s="870"/>
      <c r="N78" s="870"/>
      <c r="O78" s="870"/>
      <c r="P78" s="871"/>
      <c r="Q78" s="872">
        <v>824275</v>
      </c>
      <c r="R78" s="826"/>
      <c r="S78" s="826"/>
      <c r="T78" s="826"/>
      <c r="U78" s="826"/>
      <c r="V78" s="826">
        <v>793576</v>
      </c>
      <c r="W78" s="826"/>
      <c r="X78" s="826"/>
      <c r="Y78" s="826"/>
      <c r="Z78" s="826"/>
      <c r="AA78" s="826">
        <v>30699</v>
      </c>
      <c r="AB78" s="826"/>
      <c r="AC78" s="826"/>
      <c r="AD78" s="826"/>
      <c r="AE78" s="826"/>
      <c r="AF78" s="826">
        <v>30699</v>
      </c>
      <c r="AG78" s="826"/>
      <c r="AH78" s="826"/>
      <c r="AI78" s="826"/>
      <c r="AJ78" s="826"/>
      <c r="AK78" s="826">
        <v>9728</v>
      </c>
      <c r="AL78" s="826"/>
      <c r="AM78" s="826"/>
      <c r="AN78" s="826"/>
      <c r="AO78" s="826"/>
      <c r="AP78" s="826"/>
      <c r="AQ78" s="826"/>
      <c r="AR78" s="826"/>
      <c r="AS78" s="826"/>
      <c r="AT78" s="826"/>
      <c r="AU78" s="826"/>
      <c r="AV78" s="826"/>
      <c r="AW78" s="826"/>
      <c r="AX78" s="826"/>
      <c r="AY78" s="826"/>
      <c r="AZ78" s="828" t="s">
        <v>604</v>
      </c>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389</v>
      </c>
      <c r="B88" s="785" t="s">
        <v>420</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31721</v>
      </c>
      <c r="AG88" s="840"/>
      <c r="AH88" s="840"/>
      <c r="AI88" s="840"/>
      <c r="AJ88" s="840"/>
      <c r="AK88" s="837"/>
      <c r="AL88" s="837"/>
      <c r="AM88" s="837"/>
      <c r="AN88" s="837"/>
      <c r="AO88" s="837"/>
      <c r="AP88" s="840"/>
      <c r="AQ88" s="840"/>
      <c r="AR88" s="840"/>
      <c r="AS88" s="840"/>
      <c r="AT88" s="840"/>
      <c r="AU88" s="840"/>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785" t="s">
        <v>421</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c r="CS102" s="848"/>
      <c r="CT102" s="848"/>
      <c r="CU102" s="848"/>
      <c r="CV102" s="887"/>
      <c r="CW102" s="886"/>
      <c r="CX102" s="848"/>
      <c r="CY102" s="848"/>
      <c r="CZ102" s="848"/>
      <c r="DA102" s="887"/>
      <c r="DB102" s="886"/>
      <c r="DC102" s="848"/>
      <c r="DD102" s="848"/>
      <c r="DE102" s="848"/>
      <c r="DF102" s="887"/>
      <c r="DG102" s="886"/>
      <c r="DH102" s="848"/>
      <c r="DI102" s="848"/>
      <c r="DJ102" s="848"/>
      <c r="DK102" s="887"/>
      <c r="DL102" s="886"/>
      <c r="DM102" s="848"/>
      <c r="DN102" s="848"/>
      <c r="DO102" s="848"/>
      <c r="DP102" s="887"/>
      <c r="DQ102" s="886"/>
      <c r="DR102" s="848"/>
      <c r="DS102" s="848"/>
      <c r="DT102" s="848"/>
      <c r="DU102" s="887"/>
      <c r="DV102" s="785"/>
      <c r="DW102" s="786"/>
      <c r="DX102" s="786"/>
      <c r="DY102" s="786"/>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422</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423</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426</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427</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428</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429</v>
      </c>
      <c r="AB109" s="889"/>
      <c r="AC109" s="889"/>
      <c r="AD109" s="889"/>
      <c r="AE109" s="890"/>
      <c r="AF109" s="888" t="s">
        <v>430</v>
      </c>
      <c r="AG109" s="889"/>
      <c r="AH109" s="889"/>
      <c r="AI109" s="889"/>
      <c r="AJ109" s="890"/>
      <c r="AK109" s="888" t="s">
        <v>304</v>
      </c>
      <c r="AL109" s="889"/>
      <c r="AM109" s="889"/>
      <c r="AN109" s="889"/>
      <c r="AO109" s="890"/>
      <c r="AP109" s="888" t="s">
        <v>431</v>
      </c>
      <c r="AQ109" s="889"/>
      <c r="AR109" s="889"/>
      <c r="AS109" s="889"/>
      <c r="AT109" s="891"/>
      <c r="AU109" s="908" t="s">
        <v>428</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429</v>
      </c>
      <c r="BR109" s="889"/>
      <c r="BS109" s="889"/>
      <c r="BT109" s="889"/>
      <c r="BU109" s="890"/>
      <c r="BV109" s="888" t="s">
        <v>430</v>
      </c>
      <c r="BW109" s="889"/>
      <c r="BX109" s="889"/>
      <c r="BY109" s="889"/>
      <c r="BZ109" s="890"/>
      <c r="CA109" s="888" t="s">
        <v>304</v>
      </c>
      <c r="CB109" s="889"/>
      <c r="CC109" s="889"/>
      <c r="CD109" s="889"/>
      <c r="CE109" s="890"/>
      <c r="CF109" s="909" t="s">
        <v>431</v>
      </c>
      <c r="CG109" s="909"/>
      <c r="CH109" s="909"/>
      <c r="CI109" s="909"/>
      <c r="CJ109" s="909"/>
      <c r="CK109" s="888" t="s">
        <v>432</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429</v>
      </c>
      <c r="DH109" s="889"/>
      <c r="DI109" s="889"/>
      <c r="DJ109" s="889"/>
      <c r="DK109" s="890"/>
      <c r="DL109" s="888" t="s">
        <v>430</v>
      </c>
      <c r="DM109" s="889"/>
      <c r="DN109" s="889"/>
      <c r="DO109" s="889"/>
      <c r="DP109" s="890"/>
      <c r="DQ109" s="888" t="s">
        <v>304</v>
      </c>
      <c r="DR109" s="889"/>
      <c r="DS109" s="889"/>
      <c r="DT109" s="889"/>
      <c r="DU109" s="890"/>
      <c r="DV109" s="888" t="s">
        <v>431</v>
      </c>
      <c r="DW109" s="889"/>
      <c r="DX109" s="889"/>
      <c r="DY109" s="889"/>
      <c r="DZ109" s="891"/>
    </row>
    <row r="110" spans="1:131" s="221" customFormat="1" ht="26.25" customHeight="1" x14ac:dyDescent="0.15">
      <c r="A110" s="892" t="s">
        <v>433</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136183</v>
      </c>
      <c r="AB110" s="896"/>
      <c r="AC110" s="896"/>
      <c r="AD110" s="896"/>
      <c r="AE110" s="897"/>
      <c r="AF110" s="898">
        <v>167644</v>
      </c>
      <c r="AG110" s="896"/>
      <c r="AH110" s="896"/>
      <c r="AI110" s="896"/>
      <c r="AJ110" s="897"/>
      <c r="AK110" s="898">
        <v>173635</v>
      </c>
      <c r="AL110" s="896"/>
      <c r="AM110" s="896"/>
      <c r="AN110" s="896"/>
      <c r="AO110" s="897"/>
      <c r="AP110" s="899">
        <v>11.7</v>
      </c>
      <c r="AQ110" s="900"/>
      <c r="AR110" s="900"/>
      <c r="AS110" s="900"/>
      <c r="AT110" s="901"/>
      <c r="AU110" s="902" t="s">
        <v>73</v>
      </c>
      <c r="AV110" s="903"/>
      <c r="AW110" s="903"/>
      <c r="AX110" s="903"/>
      <c r="AY110" s="903"/>
      <c r="AZ110" s="925" t="s">
        <v>434</v>
      </c>
      <c r="BA110" s="893"/>
      <c r="BB110" s="893"/>
      <c r="BC110" s="893"/>
      <c r="BD110" s="893"/>
      <c r="BE110" s="893"/>
      <c r="BF110" s="893"/>
      <c r="BG110" s="893"/>
      <c r="BH110" s="893"/>
      <c r="BI110" s="893"/>
      <c r="BJ110" s="893"/>
      <c r="BK110" s="893"/>
      <c r="BL110" s="893"/>
      <c r="BM110" s="893"/>
      <c r="BN110" s="893"/>
      <c r="BO110" s="893"/>
      <c r="BP110" s="894"/>
      <c r="BQ110" s="926">
        <v>1513637</v>
      </c>
      <c r="BR110" s="927"/>
      <c r="BS110" s="927"/>
      <c r="BT110" s="927"/>
      <c r="BU110" s="927"/>
      <c r="BV110" s="927">
        <v>1410941</v>
      </c>
      <c r="BW110" s="927"/>
      <c r="BX110" s="927"/>
      <c r="BY110" s="927"/>
      <c r="BZ110" s="927"/>
      <c r="CA110" s="927">
        <v>1340957</v>
      </c>
      <c r="CB110" s="927"/>
      <c r="CC110" s="927"/>
      <c r="CD110" s="927"/>
      <c r="CE110" s="927"/>
      <c r="CF110" s="940">
        <v>90.3</v>
      </c>
      <c r="CG110" s="941"/>
      <c r="CH110" s="941"/>
      <c r="CI110" s="941"/>
      <c r="CJ110" s="941"/>
      <c r="CK110" s="942" t="s">
        <v>435</v>
      </c>
      <c r="CL110" s="943"/>
      <c r="CM110" s="925" t="s">
        <v>436</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411</v>
      </c>
      <c r="DH110" s="927"/>
      <c r="DI110" s="927"/>
      <c r="DJ110" s="927"/>
      <c r="DK110" s="927"/>
      <c r="DL110" s="927" t="s">
        <v>411</v>
      </c>
      <c r="DM110" s="927"/>
      <c r="DN110" s="927"/>
      <c r="DO110" s="927"/>
      <c r="DP110" s="927"/>
      <c r="DQ110" s="927" t="s">
        <v>437</v>
      </c>
      <c r="DR110" s="927"/>
      <c r="DS110" s="927"/>
      <c r="DT110" s="927"/>
      <c r="DU110" s="927"/>
      <c r="DV110" s="928" t="s">
        <v>411</v>
      </c>
      <c r="DW110" s="928"/>
      <c r="DX110" s="928"/>
      <c r="DY110" s="928"/>
      <c r="DZ110" s="929"/>
    </row>
    <row r="111" spans="1:131" s="221" customFormat="1" ht="26.25" customHeight="1" x14ac:dyDescent="0.15">
      <c r="A111" s="930" t="s">
        <v>438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411</v>
      </c>
      <c r="AB111" s="934"/>
      <c r="AC111" s="934"/>
      <c r="AD111" s="934"/>
      <c r="AE111" s="935"/>
      <c r="AF111" s="936" t="s">
        <v>437</v>
      </c>
      <c r="AG111" s="934"/>
      <c r="AH111" s="934"/>
      <c r="AI111" s="934"/>
      <c r="AJ111" s="935"/>
      <c r="AK111" s="936" t="s">
        <v>437</v>
      </c>
      <c r="AL111" s="934"/>
      <c r="AM111" s="934"/>
      <c r="AN111" s="934"/>
      <c r="AO111" s="935"/>
      <c r="AP111" s="937" t="s">
        <v>437</v>
      </c>
      <c r="AQ111" s="938"/>
      <c r="AR111" s="938"/>
      <c r="AS111" s="938"/>
      <c r="AT111" s="939"/>
      <c r="AU111" s="904"/>
      <c r="AV111" s="905"/>
      <c r="AW111" s="905"/>
      <c r="AX111" s="905"/>
      <c r="AY111" s="905"/>
      <c r="AZ111" s="918" t="s">
        <v>439</v>
      </c>
      <c r="BA111" s="919"/>
      <c r="BB111" s="919"/>
      <c r="BC111" s="919"/>
      <c r="BD111" s="919"/>
      <c r="BE111" s="919"/>
      <c r="BF111" s="919"/>
      <c r="BG111" s="919"/>
      <c r="BH111" s="919"/>
      <c r="BI111" s="919"/>
      <c r="BJ111" s="919"/>
      <c r="BK111" s="919"/>
      <c r="BL111" s="919"/>
      <c r="BM111" s="919"/>
      <c r="BN111" s="919"/>
      <c r="BO111" s="919"/>
      <c r="BP111" s="920"/>
      <c r="BQ111" s="921" t="s">
        <v>437</v>
      </c>
      <c r="BR111" s="922"/>
      <c r="BS111" s="922"/>
      <c r="BT111" s="922"/>
      <c r="BU111" s="922"/>
      <c r="BV111" s="922" t="s">
        <v>437</v>
      </c>
      <c r="BW111" s="922"/>
      <c r="BX111" s="922"/>
      <c r="BY111" s="922"/>
      <c r="BZ111" s="922"/>
      <c r="CA111" s="922" t="s">
        <v>437</v>
      </c>
      <c r="CB111" s="922"/>
      <c r="CC111" s="922"/>
      <c r="CD111" s="922"/>
      <c r="CE111" s="922"/>
      <c r="CF111" s="916" t="s">
        <v>437</v>
      </c>
      <c r="CG111" s="917"/>
      <c r="CH111" s="917"/>
      <c r="CI111" s="917"/>
      <c r="CJ111" s="917"/>
      <c r="CK111" s="944"/>
      <c r="CL111" s="945"/>
      <c r="CM111" s="918" t="s">
        <v>440</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437</v>
      </c>
      <c r="DH111" s="922"/>
      <c r="DI111" s="922"/>
      <c r="DJ111" s="922"/>
      <c r="DK111" s="922"/>
      <c r="DL111" s="922" t="s">
        <v>437</v>
      </c>
      <c r="DM111" s="922"/>
      <c r="DN111" s="922"/>
      <c r="DO111" s="922"/>
      <c r="DP111" s="922"/>
      <c r="DQ111" s="922" t="s">
        <v>437</v>
      </c>
      <c r="DR111" s="922"/>
      <c r="DS111" s="922"/>
      <c r="DT111" s="922"/>
      <c r="DU111" s="922"/>
      <c r="DV111" s="923" t="s">
        <v>437</v>
      </c>
      <c r="DW111" s="923"/>
      <c r="DX111" s="923"/>
      <c r="DY111" s="923"/>
      <c r="DZ111" s="924"/>
    </row>
    <row r="112" spans="1:131" s="221" customFormat="1" ht="26.25" customHeight="1" x14ac:dyDescent="0.15">
      <c r="A112" s="948" t="s">
        <v>441</v>
      </c>
      <c r="B112" s="949"/>
      <c r="C112" s="919" t="s">
        <v>442</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437</v>
      </c>
      <c r="AB112" s="955"/>
      <c r="AC112" s="955"/>
      <c r="AD112" s="955"/>
      <c r="AE112" s="956"/>
      <c r="AF112" s="957" t="s">
        <v>437</v>
      </c>
      <c r="AG112" s="955"/>
      <c r="AH112" s="955"/>
      <c r="AI112" s="955"/>
      <c r="AJ112" s="956"/>
      <c r="AK112" s="957" t="s">
        <v>437</v>
      </c>
      <c r="AL112" s="955"/>
      <c r="AM112" s="955"/>
      <c r="AN112" s="955"/>
      <c r="AO112" s="956"/>
      <c r="AP112" s="958" t="s">
        <v>437</v>
      </c>
      <c r="AQ112" s="959"/>
      <c r="AR112" s="959"/>
      <c r="AS112" s="959"/>
      <c r="AT112" s="960"/>
      <c r="AU112" s="904"/>
      <c r="AV112" s="905"/>
      <c r="AW112" s="905"/>
      <c r="AX112" s="905"/>
      <c r="AY112" s="905"/>
      <c r="AZ112" s="918" t="s">
        <v>443</v>
      </c>
      <c r="BA112" s="919"/>
      <c r="BB112" s="919"/>
      <c r="BC112" s="919"/>
      <c r="BD112" s="919"/>
      <c r="BE112" s="919"/>
      <c r="BF112" s="919"/>
      <c r="BG112" s="919"/>
      <c r="BH112" s="919"/>
      <c r="BI112" s="919"/>
      <c r="BJ112" s="919"/>
      <c r="BK112" s="919"/>
      <c r="BL112" s="919"/>
      <c r="BM112" s="919"/>
      <c r="BN112" s="919"/>
      <c r="BO112" s="919"/>
      <c r="BP112" s="920"/>
      <c r="BQ112" s="921">
        <v>119976</v>
      </c>
      <c r="BR112" s="922"/>
      <c r="BS112" s="922"/>
      <c r="BT112" s="922"/>
      <c r="BU112" s="922"/>
      <c r="BV112" s="922">
        <v>124419</v>
      </c>
      <c r="BW112" s="922"/>
      <c r="BX112" s="922"/>
      <c r="BY112" s="922"/>
      <c r="BZ112" s="922"/>
      <c r="CA112" s="922">
        <v>113800</v>
      </c>
      <c r="CB112" s="922"/>
      <c r="CC112" s="922"/>
      <c r="CD112" s="922"/>
      <c r="CE112" s="922"/>
      <c r="CF112" s="916">
        <v>7.7</v>
      </c>
      <c r="CG112" s="917"/>
      <c r="CH112" s="917"/>
      <c r="CI112" s="917"/>
      <c r="CJ112" s="917"/>
      <c r="CK112" s="944"/>
      <c r="CL112" s="945"/>
      <c r="CM112" s="918" t="s">
        <v>444</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437</v>
      </c>
      <c r="DH112" s="922"/>
      <c r="DI112" s="922"/>
      <c r="DJ112" s="922"/>
      <c r="DK112" s="922"/>
      <c r="DL112" s="922" t="s">
        <v>437</v>
      </c>
      <c r="DM112" s="922"/>
      <c r="DN112" s="922"/>
      <c r="DO112" s="922"/>
      <c r="DP112" s="922"/>
      <c r="DQ112" s="922" t="s">
        <v>437</v>
      </c>
      <c r="DR112" s="922"/>
      <c r="DS112" s="922"/>
      <c r="DT112" s="922"/>
      <c r="DU112" s="922"/>
      <c r="DV112" s="923" t="s">
        <v>437</v>
      </c>
      <c r="DW112" s="923"/>
      <c r="DX112" s="923"/>
      <c r="DY112" s="923"/>
      <c r="DZ112" s="924"/>
    </row>
    <row r="113" spans="1:130" s="221" customFormat="1" ht="26.25" customHeight="1" x14ac:dyDescent="0.15">
      <c r="A113" s="950"/>
      <c r="B113" s="951"/>
      <c r="C113" s="919" t="s">
        <v>445</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10625</v>
      </c>
      <c r="AB113" s="934"/>
      <c r="AC113" s="934"/>
      <c r="AD113" s="934"/>
      <c r="AE113" s="935"/>
      <c r="AF113" s="936">
        <v>14448</v>
      </c>
      <c r="AG113" s="934"/>
      <c r="AH113" s="934"/>
      <c r="AI113" s="934"/>
      <c r="AJ113" s="935"/>
      <c r="AK113" s="936">
        <v>12729</v>
      </c>
      <c r="AL113" s="934"/>
      <c r="AM113" s="934"/>
      <c r="AN113" s="934"/>
      <c r="AO113" s="935"/>
      <c r="AP113" s="937">
        <v>0.9</v>
      </c>
      <c r="AQ113" s="938"/>
      <c r="AR113" s="938"/>
      <c r="AS113" s="938"/>
      <c r="AT113" s="939"/>
      <c r="AU113" s="904"/>
      <c r="AV113" s="905"/>
      <c r="AW113" s="905"/>
      <c r="AX113" s="905"/>
      <c r="AY113" s="905"/>
      <c r="AZ113" s="918" t="s">
        <v>446</v>
      </c>
      <c r="BA113" s="919"/>
      <c r="BB113" s="919"/>
      <c r="BC113" s="919"/>
      <c r="BD113" s="919"/>
      <c r="BE113" s="919"/>
      <c r="BF113" s="919"/>
      <c r="BG113" s="919"/>
      <c r="BH113" s="919"/>
      <c r="BI113" s="919"/>
      <c r="BJ113" s="919"/>
      <c r="BK113" s="919"/>
      <c r="BL113" s="919"/>
      <c r="BM113" s="919"/>
      <c r="BN113" s="919"/>
      <c r="BO113" s="919"/>
      <c r="BP113" s="920"/>
      <c r="BQ113" s="921">
        <v>68851</v>
      </c>
      <c r="BR113" s="922"/>
      <c r="BS113" s="922"/>
      <c r="BT113" s="922"/>
      <c r="BU113" s="922"/>
      <c r="BV113" s="922">
        <v>100491</v>
      </c>
      <c r="BW113" s="922"/>
      <c r="BX113" s="922"/>
      <c r="BY113" s="922"/>
      <c r="BZ113" s="922"/>
      <c r="CA113" s="922">
        <v>106862</v>
      </c>
      <c r="CB113" s="922"/>
      <c r="CC113" s="922"/>
      <c r="CD113" s="922"/>
      <c r="CE113" s="922"/>
      <c r="CF113" s="916">
        <v>7.2</v>
      </c>
      <c r="CG113" s="917"/>
      <c r="CH113" s="917"/>
      <c r="CI113" s="917"/>
      <c r="CJ113" s="917"/>
      <c r="CK113" s="944"/>
      <c r="CL113" s="945"/>
      <c r="CM113" s="918" t="s">
        <v>447</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437</v>
      </c>
      <c r="DH113" s="955"/>
      <c r="DI113" s="955"/>
      <c r="DJ113" s="955"/>
      <c r="DK113" s="956"/>
      <c r="DL113" s="957" t="s">
        <v>437</v>
      </c>
      <c r="DM113" s="955"/>
      <c r="DN113" s="955"/>
      <c r="DO113" s="955"/>
      <c r="DP113" s="956"/>
      <c r="DQ113" s="957" t="s">
        <v>437</v>
      </c>
      <c r="DR113" s="955"/>
      <c r="DS113" s="955"/>
      <c r="DT113" s="955"/>
      <c r="DU113" s="956"/>
      <c r="DV113" s="958" t="s">
        <v>437</v>
      </c>
      <c r="DW113" s="959"/>
      <c r="DX113" s="959"/>
      <c r="DY113" s="959"/>
      <c r="DZ113" s="960"/>
    </row>
    <row r="114" spans="1:130" s="221" customFormat="1" ht="26.25" customHeight="1" x14ac:dyDescent="0.15">
      <c r="A114" s="950"/>
      <c r="B114" s="951"/>
      <c r="C114" s="919" t="s">
        <v>448</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5852</v>
      </c>
      <c r="AB114" s="955"/>
      <c r="AC114" s="955"/>
      <c r="AD114" s="955"/>
      <c r="AE114" s="956"/>
      <c r="AF114" s="957">
        <v>5142</v>
      </c>
      <c r="AG114" s="955"/>
      <c r="AH114" s="955"/>
      <c r="AI114" s="955"/>
      <c r="AJ114" s="956"/>
      <c r="AK114" s="957">
        <v>8227</v>
      </c>
      <c r="AL114" s="955"/>
      <c r="AM114" s="955"/>
      <c r="AN114" s="955"/>
      <c r="AO114" s="956"/>
      <c r="AP114" s="958">
        <v>0.6</v>
      </c>
      <c r="AQ114" s="959"/>
      <c r="AR114" s="959"/>
      <c r="AS114" s="959"/>
      <c r="AT114" s="960"/>
      <c r="AU114" s="904"/>
      <c r="AV114" s="905"/>
      <c r="AW114" s="905"/>
      <c r="AX114" s="905"/>
      <c r="AY114" s="905"/>
      <c r="AZ114" s="918" t="s">
        <v>449</v>
      </c>
      <c r="BA114" s="919"/>
      <c r="BB114" s="919"/>
      <c r="BC114" s="919"/>
      <c r="BD114" s="919"/>
      <c r="BE114" s="919"/>
      <c r="BF114" s="919"/>
      <c r="BG114" s="919"/>
      <c r="BH114" s="919"/>
      <c r="BI114" s="919"/>
      <c r="BJ114" s="919"/>
      <c r="BK114" s="919"/>
      <c r="BL114" s="919"/>
      <c r="BM114" s="919"/>
      <c r="BN114" s="919"/>
      <c r="BO114" s="919"/>
      <c r="BP114" s="920"/>
      <c r="BQ114" s="921">
        <v>211399</v>
      </c>
      <c r="BR114" s="922"/>
      <c r="BS114" s="922"/>
      <c r="BT114" s="922"/>
      <c r="BU114" s="922"/>
      <c r="BV114" s="922">
        <v>189190</v>
      </c>
      <c r="BW114" s="922"/>
      <c r="BX114" s="922"/>
      <c r="BY114" s="922"/>
      <c r="BZ114" s="922"/>
      <c r="CA114" s="922">
        <v>210343</v>
      </c>
      <c r="CB114" s="922"/>
      <c r="CC114" s="922"/>
      <c r="CD114" s="922"/>
      <c r="CE114" s="922"/>
      <c r="CF114" s="916">
        <v>14.2</v>
      </c>
      <c r="CG114" s="917"/>
      <c r="CH114" s="917"/>
      <c r="CI114" s="917"/>
      <c r="CJ114" s="917"/>
      <c r="CK114" s="944"/>
      <c r="CL114" s="945"/>
      <c r="CM114" s="918" t="s">
        <v>450</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437</v>
      </c>
      <c r="DH114" s="955"/>
      <c r="DI114" s="955"/>
      <c r="DJ114" s="955"/>
      <c r="DK114" s="956"/>
      <c r="DL114" s="957" t="s">
        <v>437</v>
      </c>
      <c r="DM114" s="955"/>
      <c r="DN114" s="955"/>
      <c r="DO114" s="955"/>
      <c r="DP114" s="956"/>
      <c r="DQ114" s="957" t="s">
        <v>437</v>
      </c>
      <c r="DR114" s="955"/>
      <c r="DS114" s="955"/>
      <c r="DT114" s="955"/>
      <c r="DU114" s="956"/>
      <c r="DV114" s="958" t="s">
        <v>437</v>
      </c>
      <c r="DW114" s="959"/>
      <c r="DX114" s="959"/>
      <c r="DY114" s="959"/>
      <c r="DZ114" s="960"/>
    </row>
    <row r="115" spans="1:130" s="221" customFormat="1" ht="26.25" customHeight="1" x14ac:dyDescent="0.15">
      <c r="A115" s="950"/>
      <c r="B115" s="951"/>
      <c r="C115" s="919" t="s">
        <v>451</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t="s">
        <v>437</v>
      </c>
      <c r="AB115" s="934"/>
      <c r="AC115" s="934"/>
      <c r="AD115" s="934"/>
      <c r="AE115" s="935"/>
      <c r="AF115" s="936" t="s">
        <v>437</v>
      </c>
      <c r="AG115" s="934"/>
      <c r="AH115" s="934"/>
      <c r="AI115" s="934"/>
      <c r="AJ115" s="935"/>
      <c r="AK115" s="936" t="s">
        <v>437</v>
      </c>
      <c r="AL115" s="934"/>
      <c r="AM115" s="934"/>
      <c r="AN115" s="934"/>
      <c r="AO115" s="935"/>
      <c r="AP115" s="937" t="s">
        <v>437</v>
      </c>
      <c r="AQ115" s="938"/>
      <c r="AR115" s="938"/>
      <c r="AS115" s="938"/>
      <c r="AT115" s="939"/>
      <c r="AU115" s="904"/>
      <c r="AV115" s="905"/>
      <c r="AW115" s="905"/>
      <c r="AX115" s="905"/>
      <c r="AY115" s="905"/>
      <c r="AZ115" s="918" t="s">
        <v>452</v>
      </c>
      <c r="BA115" s="919"/>
      <c r="BB115" s="919"/>
      <c r="BC115" s="919"/>
      <c r="BD115" s="919"/>
      <c r="BE115" s="919"/>
      <c r="BF115" s="919"/>
      <c r="BG115" s="919"/>
      <c r="BH115" s="919"/>
      <c r="BI115" s="919"/>
      <c r="BJ115" s="919"/>
      <c r="BK115" s="919"/>
      <c r="BL115" s="919"/>
      <c r="BM115" s="919"/>
      <c r="BN115" s="919"/>
      <c r="BO115" s="919"/>
      <c r="BP115" s="920"/>
      <c r="BQ115" s="921" t="s">
        <v>437</v>
      </c>
      <c r="BR115" s="922"/>
      <c r="BS115" s="922"/>
      <c r="BT115" s="922"/>
      <c r="BU115" s="922"/>
      <c r="BV115" s="922" t="s">
        <v>437</v>
      </c>
      <c r="BW115" s="922"/>
      <c r="BX115" s="922"/>
      <c r="BY115" s="922"/>
      <c r="BZ115" s="922"/>
      <c r="CA115" s="922" t="s">
        <v>437</v>
      </c>
      <c r="CB115" s="922"/>
      <c r="CC115" s="922"/>
      <c r="CD115" s="922"/>
      <c r="CE115" s="922"/>
      <c r="CF115" s="916" t="s">
        <v>437</v>
      </c>
      <c r="CG115" s="917"/>
      <c r="CH115" s="917"/>
      <c r="CI115" s="917"/>
      <c r="CJ115" s="917"/>
      <c r="CK115" s="944"/>
      <c r="CL115" s="945"/>
      <c r="CM115" s="918" t="s">
        <v>453</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437</v>
      </c>
      <c r="DH115" s="955"/>
      <c r="DI115" s="955"/>
      <c r="DJ115" s="955"/>
      <c r="DK115" s="956"/>
      <c r="DL115" s="957" t="s">
        <v>437</v>
      </c>
      <c r="DM115" s="955"/>
      <c r="DN115" s="955"/>
      <c r="DO115" s="955"/>
      <c r="DP115" s="956"/>
      <c r="DQ115" s="957" t="s">
        <v>437</v>
      </c>
      <c r="DR115" s="955"/>
      <c r="DS115" s="955"/>
      <c r="DT115" s="955"/>
      <c r="DU115" s="956"/>
      <c r="DV115" s="958" t="s">
        <v>437</v>
      </c>
      <c r="DW115" s="959"/>
      <c r="DX115" s="959"/>
      <c r="DY115" s="959"/>
      <c r="DZ115" s="960"/>
    </row>
    <row r="116" spans="1:130" s="221" customFormat="1" ht="26.25" customHeight="1" x14ac:dyDescent="0.15">
      <c r="A116" s="952"/>
      <c r="B116" s="953"/>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437</v>
      </c>
      <c r="AB116" s="955"/>
      <c r="AC116" s="955"/>
      <c r="AD116" s="955"/>
      <c r="AE116" s="956"/>
      <c r="AF116" s="957" t="s">
        <v>437</v>
      </c>
      <c r="AG116" s="955"/>
      <c r="AH116" s="955"/>
      <c r="AI116" s="955"/>
      <c r="AJ116" s="956"/>
      <c r="AK116" s="957" t="s">
        <v>437</v>
      </c>
      <c r="AL116" s="955"/>
      <c r="AM116" s="955"/>
      <c r="AN116" s="955"/>
      <c r="AO116" s="956"/>
      <c r="AP116" s="958" t="s">
        <v>437</v>
      </c>
      <c r="AQ116" s="959"/>
      <c r="AR116" s="959"/>
      <c r="AS116" s="959"/>
      <c r="AT116" s="960"/>
      <c r="AU116" s="904"/>
      <c r="AV116" s="905"/>
      <c r="AW116" s="905"/>
      <c r="AX116" s="905"/>
      <c r="AY116" s="905"/>
      <c r="AZ116" s="963" t="s">
        <v>455</v>
      </c>
      <c r="BA116" s="964"/>
      <c r="BB116" s="964"/>
      <c r="BC116" s="964"/>
      <c r="BD116" s="964"/>
      <c r="BE116" s="964"/>
      <c r="BF116" s="964"/>
      <c r="BG116" s="964"/>
      <c r="BH116" s="964"/>
      <c r="BI116" s="964"/>
      <c r="BJ116" s="964"/>
      <c r="BK116" s="964"/>
      <c r="BL116" s="964"/>
      <c r="BM116" s="964"/>
      <c r="BN116" s="964"/>
      <c r="BO116" s="964"/>
      <c r="BP116" s="965"/>
      <c r="BQ116" s="921" t="s">
        <v>437</v>
      </c>
      <c r="BR116" s="922"/>
      <c r="BS116" s="922"/>
      <c r="BT116" s="922"/>
      <c r="BU116" s="922"/>
      <c r="BV116" s="922" t="s">
        <v>437</v>
      </c>
      <c r="BW116" s="922"/>
      <c r="BX116" s="922"/>
      <c r="BY116" s="922"/>
      <c r="BZ116" s="922"/>
      <c r="CA116" s="922" t="s">
        <v>437</v>
      </c>
      <c r="CB116" s="922"/>
      <c r="CC116" s="922"/>
      <c r="CD116" s="922"/>
      <c r="CE116" s="922"/>
      <c r="CF116" s="916" t="s">
        <v>437</v>
      </c>
      <c r="CG116" s="917"/>
      <c r="CH116" s="917"/>
      <c r="CI116" s="917"/>
      <c r="CJ116" s="917"/>
      <c r="CK116" s="944"/>
      <c r="CL116" s="945"/>
      <c r="CM116" s="918" t="s">
        <v>456</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437</v>
      </c>
      <c r="DH116" s="955"/>
      <c r="DI116" s="955"/>
      <c r="DJ116" s="955"/>
      <c r="DK116" s="956"/>
      <c r="DL116" s="957" t="s">
        <v>437</v>
      </c>
      <c r="DM116" s="955"/>
      <c r="DN116" s="955"/>
      <c r="DO116" s="955"/>
      <c r="DP116" s="956"/>
      <c r="DQ116" s="957" t="s">
        <v>437</v>
      </c>
      <c r="DR116" s="955"/>
      <c r="DS116" s="955"/>
      <c r="DT116" s="955"/>
      <c r="DU116" s="956"/>
      <c r="DV116" s="958" t="s">
        <v>437</v>
      </c>
      <c r="DW116" s="959"/>
      <c r="DX116" s="959"/>
      <c r="DY116" s="959"/>
      <c r="DZ116" s="960"/>
    </row>
    <row r="117" spans="1:130" s="221" customFormat="1" ht="26.25" customHeight="1" x14ac:dyDescent="0.15">
      <c r="A117" s="908" t="s">
        <v>186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457</v>
      </c>
      <c r="Z117" s="890"/>
      <c r="AA117" s="974">
        <v>152660</v>
      </c>
      <c r="AB117" s="975"/>
      <c r="AC117" s="975"/>
      <c r="AD117" s="975"/>
      <c r="AE117" s="976"/>
      <c r="AF117" s="977">
        <v>187234</v>
      </c>
      <c r="AG117" s="975"/>
      <c r="AH117" s="975"/>
      <c r="AI117" s="975"/>
      <c r="AJ117" s="976"/>
      <c r="AK117" s="977">
        <v>194591</v>
      </c>
      <c r="AL117" s="975"/>
      <c r="AM117" s="975"/>
      <c r="AN117" s="975"/>
      <c r="AO117" s="976"/>
      <c r="AP117" s="978"/>
      <c r="AQ117" s="979"/>
      <c r="AR117" s="979"/>
      <c r="AS117" s="979"/>
      <c r="AT117" s="980"/>
      <c r="AU117" s="904"/>
      <c r="AV117" s="905"/>
      <c r="AW117" s="905"/>
      <c r="AX117" s="905"/>
      <c r="AY117" s="905"/>
      <c r="AZ117" s="970" t="s">
        <v>458</v>
      </c>
      <c r="BA117" s="971"/>
      <c r="BB117" s="971"/>
      <c r="BC117" s="971"/>
      <c r="BD117" s="971"/>
      <c r="BE117" s="971"/>
      <c r="BF117" s="971"/>
      <c r="BG117" s="971"/>
      <c r="BH117" s="971"/>
      <c r="BI117" s="971"/>
      <c r="BJ117" s="971"/>
      <c r="BK117" s="971"/>
      <c r="BL117" s="971"/>
      <c r="BM117" s="971"/>
      <c r="BN117" s="971"/>
      <c r="BO117" s="971"/>
      <c r="BP117" s="972"/>
      <c r="BQ117" s="921" t="s">
        <v>459</v>
      </c>
      <c r="BR117" s="922"/>
      <c r="BS117" s="922"/>
      <c r="BT117" s="922"/>
      <c r="BU117" s="922"/>
      <c r="BV117" s="922" t="s">
        <v>437</v>
      </c>
      <c r="BW117" s="922"/>
      <c r="BX117" s="922"/>
      <c r="BY117" s="922"/>
      <c r="BZ117" s="922"/>
      <c r="CA117" s="922" t="s">
        <v>127</v>
      </c>
      <c r="CB117" s="922"/>
      <c r="CC117" s="922"/>
      <c r="CD117" s="922"/>
      <c r="CE117" s="922"/>
      <c r="CF117" s="916" t="s">
        <v>460</v>
      </c>
      <c r="CG117" s="917"/>
      <c r="CH117" s="917"/>
      <c r="CI117" s="917"/>
      <c r="CJ117" s="917"/>
      <c r="CK117" s="944"/>
      <c r="CL117" s="945"/>
      <c r="CM117" s="918" t="s">
        <v>461</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462</v>
      </c>
      <c r="DH117" s="955"/>
      <c r="DI117" s="955"/>
      <c r="DJ117" s="955"/>
      <c r="DK117" s="956"/>
      <c r="DL117" s="957" t="s">
        <v>463</v>
      </c>
      <c r="DM117" s="955"/>
      <c r="DN117" s="955"/>
      <c r="DO117" s="955"/>
      <c r="DP117" s="956"/>
      <c r="DQ117" s="957" t="s">
        <v>464</v>
      </c>
      <c r="DR117" s="955"/>
      <c r="DS117" s="955"/>
      <c r="DT117" s="955"/>
      <c r="DU117" s="956"/>
      <c r="DV117" s="958" t="s">
        <v>127</v>
      </c>
      <c r="DW117" s="959"/>
      <c r="DX117" s="959"/>
      <c r="DY117" s="959"/>
      <c r="DZ117" s="960"/>
    </row>
    <row r="118" spans="1:130" s="221" customFormat="1" ht="26.25" customHeight="1" x14ac:dyDescent="0.15">
      <c r="A118" s="908" t="s">
        <v>432</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429</v>
      </c>
      <c r="AB118" s="889"/>
      <c r="AC118" s="889"/>
      <c r="AD118" s="889"/>
      <c r="AE118" s="890"/>
      <c r="AF118" s="888" t="s">
        <v>430</v>
      </c>
      <c r="AG118" s="889"/>
      <c r="AH118" s="889"/>
      <c r="AI118" s="889"/>
      <c r="AJ118" s="890"/>
      <c r="AK118" s="888" t="s">
        <v>304</v>
      </c>
      <c r="AL118" s="889"/>
      <c r="AM118" s="889"/>
      <c r="AN118" s="889"/>
      <c r="AO118" s="890"/>
      <c r="AP118" s="966" t="s">
        <v>431</v>
      </c>
      <c r="AQ118" s="967"/>
      <c r="AR118" s="967"/>
      <c r="AS118" s="967"/>
      <c r="AT118" s="968"/>
      <c r="AU118" s="904"/>
      <c r="AV118" s="905"/>
      <c r="AW118" s="905"/>
      <c r="AX118" s="905"/>
      <c r="AY118" s="905"/>
      <c r="AZ118" s="969" t="s">
        <v>465</v>
      </c>
      <c r="BA118" s="961"/>
      <c r="BB118" s="961"/>
      <c r="BC118" s="961"/>
      <c r="BD118" s="961"/>
      <c r="BE118" s="961"/>
      <c r="BF118" s="961"/>
      <c r="BG118" s="961"/>
      <c r="BH118" s="961"/>
      <c r="BI118" s="961"/>
      <c r="BJ118" s="961"/>
      <c r="BK118" s="961"/>
      <c r="BL118" s="961"/>
      <c r="BM118" s="961"/>
      <c r="BN118" s="961"/>
      <c r="BO118" s="961"/>
      <c r="BP118" s="962"/>
      <c r="BQ118" s="995" t="s">
        <v>460</v>
      </c>
      <c r="BR118" s="996"/>
      <c r="BS118" s="996"/>
      <c r="BT118" s="996"/>
      <c r="BU118" s="996"/>
      <c r="BV118" s="996" t="s">
        <v>466</v>
      </c>
      <c r="BW118" s="996"/>
      <c r="BX118" s="996"/>
      <c r="BY118" s="996"/>
      <c r="BZ118" s="996"/>
      <c r="CA118" s="996" t="s">
        <v>466</v>
      </c>
      <c r="CB118" s="996"/>
      <c r="CC118" s="996"/>
      <c r="CD118" s="996"/>
      <c r="CE118" s="996"/>
      <c r="CF118" s="916" t="s">
        <v>437</v>
      </c>
      <c r="CG118" s="917"/>
      <c r="CH118" s="917"/>
      <c r="CI118" s="917"/>
      <c r="CJ118" s="917"/>
      <c r="CK118" s="944"/>
      <c r="CL118" s="945"/>
      <c r="CM118" s="918" t="s">
        <v>467</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468</v>
      </c>
      <c r="DH118" s="955"/>
      <c r="DI118" s="955"/>
      <c r="DJ118" s="955"/>
      <c r="DK118" s="956"/>
      <c r="DL118" s="957" t="s">
        <v>466</v>
      </c>
      <c r="DM118" s="955"/>
      <c r="DN118" s="955"/>
      <c r="DO118" s="955"/>
      <c r="DP118" s="956"/>
      <c r="DQ118" s="957" t="s">
        <v>127</v>
      </c>
      <c r="DR118" s="955"/>
      <c r="DS118" s="955"/>
      <c r="DT118" s="955"/>
      <c r="DU118" s="956"/>
      <c r="DV118" s="958" t="s">
        <v>466</v>
      </c>
      <c r="DW118" s="959"/>
      <c r="DX118" s="959"/>
      <c r="DY118" s="959"/>
      <c r="DZ118" s="960"/>
    </row>
    <row r="119" spans="1:130" s="221" customFormat="1" ht="26.25" customHeight="1" x14ac:dyDescent="0.15">
      <c r="A119" s="1052" t="s">
        <v>435</v>
      </c>
      <c r="B119" s="943"/>
      <c r="C119" s="925" t="s">
        <v>436</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462</v>
      </c>
      <c r="AB119" s="896"/>
      <c r="AC119" s="896"/>
      <c r="AD119" s="896"/>
      <c r="AE119" s="897"/>
      <c r="AF119" s="898" t="s">
        <v>466</v>
      </c>
      <c r="AG119" s="896"/>
      <c r="AH119" s="896"/>
      <c r="AI119" s="896"/>
      <c r="AJ119" s="897"/>
      <c r="AK119" s="898" t="s">
        <v>127</v>
      </c>
      <c r="AL119" s="896"/>
      <c r="AM119" s="896"/>
      <c r="AN119" s="896"/>
      <c r="AO119" s="897"/>
      <c r="AP119" s="899" t="s">
        <v>459</v>
      </c>
      <c r="AQ119" s="900"/>
      <c r="AR119" s="900"/>
      <c r="AS119" s="900"/>
      <c r="AT119" s="901"/>
      <c r="AU119" s="906"/>
      <c r="AV119" s="907"/>
      <c r="AW119" s="907"/>
      <c r="AX119" s="907"/>
      <c r="AY119" s="907"/>
      <c r="AZ119" s="242" t="s">
        <v>186</v>
      </c>
      <c r="BA119" s="242"/>
      <c r="BB119" s="242"/>
      <c r="BC119" s="242"/>
      <c r="BD119" s="242"/>
      <c r="BE119" s="242"/>
      <c r="BF119" s="242"/>
      <c r="BG119" s="242"/>
      <c r="BH119" s="242"/>
      <c r="BI119" s="242"/>
      <c r="BJ119" s="242"/>
      <c r="BK119" s="242"/>
      <c r="BL119" s="242"/>
      <c r="BM119" s="242"/>
      <c r="BN119" s="242"/>
      <c r="BO119" s="973" t="s">
        <v>469</v>
      </c>
      <c r="BP119" s="1001"/>
      <c r="BQ119" s="995">
        <v>1913863</v>
      </c>
      <c r="BR119" s="996"/>
      <c r="BS119" s="996"/>
      <c r="BT119" s="996"/>
      <c r="BU119" s="996"/>
      <c r="BV119" s="996">
        <v>1825041</v>
      </c>
      <c r="BW119" s="996"/>
      <c r="BX119" s="996"/>
      <c r="BY119" s="996"/>
      <c r="BZ119" s="996"/>
      <c r="CA119" s="996">
        <v>1771962</v>
      </c>
      <c r="CB119" s="996"/>
      <c r="CC119" s="996"/>
      <c r="CD119" s="996"/>
      <c r="CE119" s="996"/>
      <c r="CF119" s="997"/>
      <c r="CG119" s="998"/>
      <c r="CH119" s="998"/>
      <c r="CI119" s="998"/>
      <c r="CJ119" s="999"/>
      <c r="CK119" s="946"/>
      <c r="CL119" s="947"/>
      <c r="CM119" s="969" t="s">
        <v>470</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127</v>
      </c>
      <c r="DH119" s="982"/>
      <c r="DI119" s="982"/>
      <c r="DJ119" s="982"/>
      <c r="DK119" s="983"/>
      <c r="DL119" s="981" t="s">
        <v>127</v>
      </c>
      <c r="DM119" s="982"/>
      <c r="DN119" s="982"/>
      <c r="DO119" s="982"/>
      <c r="DP119" s="983"/>
      <c r="DQ119" s="981" t="s">
        <v>459</v>
      </c>
      <c r="DR119" s="982"/>
      <c r="DS119" s="982"/>
      <c r="DT119" s="982"/>
      <c r="DU119" s="983"/>
      <c r="DV119" s="984" t="s">
        <v>463</v>
      </c>
      <c r="DW119" s="985"/>
      <c r="DX119" s="985"/>
      <c r="DY119" s="985"/>
      <c r="DZ119" s="986"/>
    </row>
    <row r="120" spans="1:130" s="221" customFormat="1" ht="26.25" customHeight="1" x14ac:dyDescent="0.15">
      <c r="A120" s="1053"/>
      <c r="B120" s="945"/>
      <c r="C120" s="918" t="s">
        <v>440</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127</v>
      </c>
      <c r="AB120" s="955"/>
      <c r="AC120" s="955"/>
      <c r="AD120" s="955"/>
      <c r="AE120" s="956"/>
      <c r="AF120" s="957" t="s">
        <v>127</v>
      </c>
      <c r="AG120" s="955"/>
      <c r="AH120" s="955"/>
      <c r="AI120" s="955"/>
      <c r="AJ120" s="956"/>
      <c r="AK120" s="957" t="s">
        <v>471</v>
      </c>
      <c r="AL120" s="955"/>
      <c r="AM120" s="955"/>
      <c r="AN120" s="955"/>
      <c r="AO120" s="956"/>
      <c r="AP120" s="958" t="s">
        <v>471</v>
      </c>
      <c r="AQ120" s="959"/>
      <c r="AR120" s="959"/>
      <c r="AS120" s="959"/>
      <c r="AT120" s="960"/>
      <c r="AU120" s="987" t="s">
        <v>472</v>
      </c>
      <c r="AV120" s="988"/>
      <c r="AW120" s="988"/>
      <c r="AX120" s="988"/>
      <c r="AY120" s="989"/>
      <c r="AZ120" s="925" t="s">
        <v>473</v>
      </c>
      <c r="BA120" s="893"/>
      <c r="BB120" s="893"/>
      <c r="BC120" s="893"/>
      <c r="BD120" s="893"/>
      <c r="BE120" s="893"/>
      <c r="BF120" s="893"/>
      <c r="BG120" s="893"/>
      <c r="BH120" s="893"/>
      <c r="BI120" s="893"/>
      <c r="BJ120" s="893"/>
      <c r="BK120" s="893"/>
      <c r="BL120" s="893"/>
      <c r="BM120" s="893"/>
      <c r="BN120" s="893"/>
      <c r="BO120" s="893"/>
      <c r="BP120" s="894"/>
      <c r="BQ120" s="926">
        <v>1752315</v>
      </c>
      <c r="BR120" s="927"/>
      <c r="BS120" s="927"/>
      <c r="BT120" s="927"/>
      <c r="BU120" s="927"/>
      <c r="BV120" s="927">
        <v>1728003</v>
      </c>
      <c r="BW120" s="927"/>
      <c r="BX120" s="927"/>
      <c r="BY120" s="927"/>
      <c r="BZ120" s="927"/>
      <c r="CA120" s="927">
        <v>1990118</v>
      </c>
      <c r="CB120" s="927"/>
      <c r="CC120" s="927"/>
      <c r="CD120" s="927"/>
      <c r="CE120" s="927"/>
      <c r="CF120" s="940">
        <v>134</v>
      </c>
      <c r="CG120" s="941"/>
      <c r="CH120" s="941"/>
      <c r="CI120" s="941"/>
      <c r="CJ120" s="941"/>
      <c r="CK120" s="1002" t="s">
        <v>474</v>
      </c>
      <c r="CL120" s="1003"/>
      <c r="CM120" s="1003"/>
      <c r="CN120" s="1003"/>
      <c r="CO120" s="1004"/>
      <c r="CP120" s="1010" t="s">
        <v>475</v>
      </c>
      <c r="CQ120" s="1011"/>
      <c r="CR120" s="1011"/>
      <c r="CS120" s="1011"/>
      <c r="CT120" s="1011"/>
      <c r="CU120" s="1011"/>
      <c r="CV120" s="1011"/>
      <c r="CW120" s="1011"/>
      <c r="CX120" s="1011"/>
      <c r="CY120" s="1011"/>
      <c r="CZ120" s="1011"/>
      <c r="DA120" s="1011"/>
      <c r="DB120" s="1011"/>
      <c r="DC120" s="1011"/>
      <c r="DD120" s="1011"/>
      <c r="DE120" s="1011"/>
      <c r="DF120" s="1012"/>
      <c r="DG120" s="926">
        <v>84486</v>
      </c>
      <c r="DH120" s="927"/>
      <c r="DI120" s="927"/>
      <c r="DJ120" s="927"/>
      <c r="DK120" s="927"/>
      <c r="DL120" s="927">
        <v>87651</v>
      </c>
      <c r="DM120" s="927"/>
      <c r="DN120" s="927"/>
      <c r="DO120" s="927"/>
      <c r="DP120" s="927"/>
      <c r="DQ120" s="927">
        <v>78117</v>
      </c>
      <c r="DR120" s="927"/>
      <c r="DS120" s="927"/>
      <c r="DT120" s="927"/>
      <c r="DU120" s="927"/>
      <c r="DV120" s="928">
        <v>5.3</v>
      </c>
      <c r="DW120" s="928"/>
      <c r="DX120" s="928"/>
      <c r="DY120" s="928"/>
      <c r="DZ120" s="929"/>
    </row>
    <row r="121" spans="1:130" s="221" customFormat="1" ht="26.25" customHeight="1" x14ac:dyDescent="0.15">
      <c r="A121" s="1053"/>
      <c r="B121" s="945"/>
      <c r="C121" s="970" t="s">
        <v>476</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127</v>
      </c>
      <c r="AB121" s="955"/>
      <c r="AC121" s="955"/>
      <c r="AD121" s="955"/>
      <c r="AE121" s="956"/>
      <c r="AF121" s="957" t="s">
        <v>477</v>
      </c>
      <c r="AG121" s="955"/>
      <c r="AH121" s="955"/>
      <c r="AI121" s="955"/>
      <c r="AJ121" s="956"/>
      <c r="AK121" s="957" t="s">
        <v>478</v>
      </c>
      <c r="AL121" s="955"/>
      <c r="AM121" s="955"/>
      <c r="AN121" s="955"/>
      <c r="AO121" s="956"/>
      <c r="AP121" s="958" t="s">
        <v>479</v>
      </c>
      <c r="AQ121" s="959"/>
      <c r="AR121" s="959"/>
      <c r="AS121" s="959"/>
      <c r="AT121" s="960"/>
      <c r="AU121" s="990"/>
      <c r="AV121" s="991"/>
      <c r="AW121" s="991"/>
      <c r="AX121" s="991"/>
      <c r="AY121" s="992"/>
      <c r="AZ121" s="918" t="s">
        <v>480</v>
      </c>
      <c r="BA121" s="919"/>
      <c r="BB121" s="919"/>
      <c r="BC121" s="919"/>
      <c r="BD121" s="919"/>
      <c r="BE121" s="919"/>
      <c r="BF121" s="919"/>
      <c r="BG121" s="919"/>
      <c r="BH121" s="919"/>
      <c r="BI121" s="919"/>
      <c r="BJ121" s="919"/>
      <c r="BK121" s="919"/>
      <c r="BL121" s="919"/>
      <c r="BM121" s="919"/>
      <c r="BN121" s="919"/>
      <c r="BO121" s="919"/>
      <c r="BP121" s="920"/>
      <c r="BQ121" s="921" t="s">
        <v>437</v>
      </c>
      <c r="BR121" s="922"/>
      <c r="BS121" s="922"/>
      <c r="BT121" s="922"/>
      <c r="BU121" s="922"/>
      <c r="BV121" s="922" t="s">
        <v>127</v>
      </c>
      <c r="BW121" s="922"/>
      <c r="BX121" s="922"/>
      <c r="BY121" s="922"/>
      <c r="BZ121" s="922"/>
      <c r="CA121" s="922" t="s">
        <v>460</v>
      </c>
      <c r="CB121" s="922"/>
      <c r="CC121" s="922"/>
      <c r="CD121" s="922"/>
      <c r="CE121" s="922"/>
      <c r="CF121" s="916" t="s">
        <v>466</v>
      </c>
      <c r="CG121" s="917"/>
      <c r="CH121" s="917"/>
      <c r="CI121" s="917"/>
      <c r="CJ121" s="917"/>
      <c r="CK121" s="1005"/>
      <c r="CL121" s="1006"/>
      <c r="CM121" s="1006"/>
      <c r="CN121" s="1006"/>
      <c r="CO121" s="1007"/>
      <c r="CP121" s="1015" t="s">
        <v>481</v>
      </c>
      <c r="CQ121" s="1016"/>
      <c r="CR121" s="1016"/>
      <c r="CS121" s="1016"/>
      <c r="CT121" s="1016"/>
      <c r="CU121" s="1016"/>
      <c r="CV121" s="1016"/>
      <c r="CW121" s="1016"/>
      <c r="CX121" s="1016"/>
      <c r="CY121" s="1016"/>
      <c r="CZ121" s="1016"/>
      <c r="DA121" s="1016"/>
      <c r="DB121" s="1016"/>
      <c r="DC121" s="1016"/>
      <c r="DD121" s="1016"/>
      <c r="DE121" s="1016"/>
      <c r="DF121" s="1017"/>
      <c r="DG121" s="921">
        <v>35490</v>
      </c>
      <c r="DH121" s="922"/>
      <c r="DI121" s="922"/>
      <c r="DJ121" s="922"/>
      <c r="DK121" s="922"/>
      <c r="DL121" s="922">
        <v>36768</v>
      </c>
      <c r="DM121" s="922"/>
      <c r="DN121" s="922"/>
      <c r="DO121" s="922"/>
      <c r="DP121" s="922"/>
      <c r="DQ121" s="922">
        <v>35683</v>
      </c>
      <c r="DR121" s="922"/>
      <c r="DS121" s="922"/>
      <c r="DT121" s="922"/>
      <c r="DU121" s="922"/>
      <c r="DV121" s="923">
        <v>2.4</v>
      </c>
      <c r="DW121" s="923"/>
      <c r="DX121" s="923"/>
      <c r="DY121" s="923"/>
      <c r="DZ121" s="924"/>
    </row>
    <row r="122" spans="1:130" s="221" customFormat="1" ht="26.25" customHeight="1" x14ac:dyDescent="0.15">
      <c r="A122" s="1053"/>
      <c r="B122" s="945"/>
      <c r="C122" s="918" t="s">
        <v>450</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482</v>
      </c>
      <c r="AB122" s="955"/>
      <c r="AC122" s="955"/>
      <c r="AD122" s="955"/>
      <c r="AE122" s="956"/>
      <c r="AF122" s="957" t="s">
        <v>462</v>
      </c>
      <c r="AG122" s="955"/>
      <c r="AH122" s="955"/>
      <c r="AI122" s="955"/>
      <c r="AJ122" s="956"/>
      <c r="AK122" s="957" t="s">
        <v>127</v>
      </c>
      <c r="AL122" s="955"/>
      <c r="AM122" s="955"/>
      <c r="AN122" s="955"/>
      <c r="AO122" s="956"/>
      <c r="AP122" s="958" t="s">
        <v>462</v>
      </c>
      <c r="AQ122" s="959"/>
      <c r="AR122" s="959"/>
      <c r="AS122" s="959"/>
      <c r="AT122" s="960"/>
      <c r="AU122" s="990"/>
      <c r="AV122" s="991"/>
      <c r="AW122" s="991"/>
      <c r="AX122" s="991"/>
      <c r="AY122" s="992"/>
      <c r="AZ122" s="969" t="s">
        <v>483</v>
      </c>
      <c r="BA122" s="961"/>
      <c r="BB122" s="961"/>
      <c r="BC122" s="961"/>
      <c r="BD122" s="961"/>
      <c r="BE122" s="961"/>
      <c r="BF122" s="961"/>
      <c r="BG122" s="961"/>
      <c r="BH122" s="961"/>
      <c r="BI122" s="961"/>
      <c r="BJ122" s="961"/>
      <c r="BK122" s="961"/>
      <c r="BL122" s="961"/>
      <c r="BM122" s="961"/>
      <c r="BN122" s="961"/>
      <c r="BO122" s="961"/>
      <c r="BP122" s="962"/>
      <c r="BQ122" s="995">
        <v>1510681</v>
      </c>
      <c r="BR122" s="996"/>
      <c r="BS122" s="996"/>
      <c r="BT122" s="996"/>
      <c r="BU122" s="996"/>
      <c r="BV122" s="996">
        <v>1406170</v>
      </c>
      <c r="BW122" s="996"/>
      <c r="BX122" s="996"/>
      <c r="BY122" s="996"/>
      <c r="BZ122" s="996"/>
      <c r="CA122" s="996">
        <v>1323943</v>
      </c>
      <c r="CB122" s="996"/>
      <c r="CC122" s="996"/>
      <c r="CD122" s="996"/>
      <c r="CE122" s="996"/>
      <c r="CF122" s="1013">
        <v>89.1</v>
      </c>
      <c r="CG122" s="1014"/>
      <c r="CH122" s="1014"/>
      <c r="CI122" s="1014"/>
      <c r="CJ122" s="1014"/>
      <c r="CK122" s="1005"/>
      <c r="CL122" s="1006"/>
      <c r="CM122" s="1006"/>
      <c r="CN122" s="1006"/>
      <c r="CO122" s="1007"/>
      <c r="CP122" s="1015" t="s">
        <v>484</v>
      </c>
      <c r="CQ122" s="1016"/>
      <c r="CR122" s="1016"/>
      <c r="CS122" s="1016"/>
      <c r="CT122" s="1016"/>
      <c r="CU122" s="1016"/>
      <c r="CV122" s="1016"/>
      <c r="CW122" s="1016"/>
      <c r="CX122" s="1016"/>
      <c r="CY122" s="1016"/>
      <c r="CZ122" s="1016"/>
      <c r="DA122" s="1016"/>
      <c r="DB122" s="1016"/>
      <c r="DC122" s="1016"/>
      <c r="DD122" s="1016"/>
      <c r="DE122" s="1016"/>
      <c r="DF122" s="1017"/>
      <c r="DG122" s="921" t="s">
        <v>485</v>
      </c>
      <c r="DH122" s="922"/>
      <c r="DI122" s="922"/>
      <c r="DJ122" s="922"/>
      <c r="DK122" s="922"/>
      <c r="DL122" s="922" t="s">
        <v>127</v>
      </c>
      <c r="DM122" s="922"/>
      <c r="DN122" s="922"/>
      <c r="DO122" s="922"/>
      <c r="DP122" s="922"/>
      <c r="DQ122" s="922" t="s">
        <v>464</v>
      </c>
      <c r="DR122" s="922"/>
      <c r="DS122" s="922"/>
      <c r="DT122" s="922"/>
      <c r="DU122" s="922"/>
      <c r="DV122" s="923" t="s">
        <v>462</v>
      </c>
      <c r="DW122" s="923"/>
      <c r="DX122" s="923"/>
      <c r="DY122" s="923"/>
      <c r="DZ122" s="924"/>
    </row>
    <row r="123" spans="1:130" s="221" customFormat="1" ht="26.25" customHeight="1" x14ac:dyDescent="0.15">
      <c r="A123" s="1053"/>
      <c r="B123" s="945"/>
      <c r="C123" s="918" t="s">
        <v>456</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127</v>
      </c>
      <c r="AB123" s="955"/>
      <c r="AC123" s="955"/>
      <c r="AD123" s="955"/>
      <c r="AE123" s="956"/>
      <c r="AF123" s="957" t="s">
        <v>462</v>
      </c>
      <c r="AG123" s="955"/>
      <c r="AH123" s="955"/>
      <c r="AI123" s="955"/>
      <c r="AJ123" s="956"/>
      <c r="AK123" s="957" t="s">
        <v>464</v>
      </c>
      <c r="AL123" s="955"/>
      <c r="AM123" s="955"/>
      <c r="AN123" s="955"/>
      <c r="AO123" s="956"/>
      <c r="AP123" s="958" t="s">
        <v>468</v>
      </c>
      <c r="AQ123" s="959"/>
      <c r="AR123" s="959"/>
      <c r="AS123" s="959"/>
      <c r="AT123" s="960"/>
      <c r="AU123" s="993"/>
      <c r="AV123" s="994"/>
      <c r="AW123" s="994"/>
      <c r="AX123" s="994"/>
      <c r="AY123" s="994"/>
      <c r="AZ123" s="242" t="s">
        <v>186</v>
      </c>
      <c r="BA123" s="242"/>
      <c r="BB123" s="242"/>
      <c r="BC123" s="242"/>
      <c r="BD123" s="242"/>
      <c r="BE123" s="242"/>
      <c r="BF123" s="242"/>
      <c r="BG123" s="242"/>
      <c r="BH123" s="242"/>
      <c r="BI123" s="242"/>
      <c r="BJ123" s="242"/>
      <c r="BK123" s="242"/>
      <c r="BL123" s="242"/>
      <c r="BM123" s="242"/>
      <c r="BN123" s="242"/>
      <c r="BO123" s="973" t="s">
        <v>486</v>
      </c>
      <c r="BP123" s="1001"/>
      <c r="BQ123" s="1059">
        <v>3262996</v>
      </c>
      <c r="BR123" s="1060"/>
      <c r="BS123" s="1060"/>
      <c r="BT123" s="1060"/>
      <c r="BU123" s="1060"/>
      <c r="BV123" s="1060">
        <v>3134173</v>
      </c>
      <c r="BW123" s="1060"/>
      <c r="BX123" s="1060"/>
      <c r="BY123" s="1060"/>
      <c r="BZ123" s="1060"/>
      <c r="CA123" s="1060">
        <v>3314061</v>
      </c>
      <c r="CB123" s="1060"/>
      <c r="CC123" s="1060"/>
      <c r="CD123" s="1060"/>
      <c r="CE123" s="1060"/>
      <c r="CF123" s="997"/>
      <c r="CG123" s="998"/>
      <c r="CH123" s="998"/>
      <c r="CI123" s="998"/>
      <c r="CJ123" s="999"/>
      <c r="CK123" s="1005"/>
      <c r="CL123" s="1006"/>
      <c r="CM123" s="1006"/>
      <c r="CN123" s="1006"/>
      <c r="CO123" s="1007"/>
      <c r="CP123" s="1015" t="s">
        <v>487</v>
      </c>
      <c r="CQ123" s="1016"/>
      <c r="CR123" s="1016"/>
      <c r="CS123" s="1016"/>
      <c r="CT123" s="1016"/>
      <c r="CU123" s="1016"/>
      <c r="CV123" s="1016"/>
      <c r="CW123" s="1016"/>
      <c r="CX123" s="1016"/>
      <c r="CY123" s="1016"/>
      <c r="CZ123" s="1016"/>
      <c r="DA123" s="1016"/>
      <c r="DB123" s="1016"/>
      <c r="DC123" s="1016"/>
      <c r="DD123" s="1016"/>
      <c r="DE123" s="1016"/>
      <c r="DF123" s="1017"/>
      <c r="DG123" s="954" t="s">
        <v>462</v>
      </c>
      <c r="DH123" s="955"/>
      <c r="DI123" s="955"/>
      <c r="DJ123" s="955"/>
      <c r="DK123" s="956"/>
      <c r="DL123" s="957" t="s">
        <v>127</v>
      </c>
      <c r="DM123" s="955"/>
      <c r="DN123" s="955"/>
      <c r="DO123" s="955"/>
      <c r="DP123" s="956"/>
      <c r="DQ123" s="957" t="s">
        <v>127</v>
      </c>
      <c r="DR123" s="955"/>
      <c r="DS123" s="955"/>
      <c r="DT123" s="955"/>
      <c r="DU123" s="956"/>
      <c r="DV123" s="958" t="s">
        <v>462</v>
      </c>
      <c r="DW123" s="959"/>
      <c r="DX123" s="959"/>
      <c r="DY123" s="959"/>
      <c r="DZ123" s="960"/>
    </row>
    <row r="124" spans="1:130" s="221" customFormat="1" ht="26.25" customHeight="1" thickBot="1" x14ac:dyDescent="0.2">
      <c r="A124" s="1053"/>
      <c r="B124" s="945"/>
      <c r="C124" s="918" t="s">
        <v>461</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127</v>
      </c>
      <c r="AB124" s="955"/>
      <c r="AC124" s="955"/>
      <c r="AD124" s="955"/>
      <c r="AE124" s="956"/>
      <c r="AF124" s="957" t="s">
        <v>127</v>
      </c>
      <c r="AG124" s="955"/>
      <c r="AH124" s="955"/>
      <c r="AI124" s="955"/>
      <c r="AJ124" s="956"/>
      <c r="AK124" s="957" t="s">
        <v>485</v>
      </c>
      <c r="AL124" s="955"/>
      <c r="AM124" s="955"/>
      <c r="AN124" s="955"/>
      <c r="AO124" s="956"/>
      <c r="AP124" s="958" t="s">
        <v>460</v>
      </c>
      <c r="AQ124" s="959"/>
      <c r="AR124" s="959"/>
      <c r="AS124" s="959"/>
      <c r="AT124" s="960"/>
      <c r="AU124" s="1055" t="s">
        <v>488</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t="s">
        <v>478</v>
      </c>
      <c r="BR124" s="1023"/>
      <c r="BS124" s="1023"/>
      <c r="BT124" s="1023"/>
      <c r="BU124" s="1023"/>
      <c r="BV124" s="1023" t="s">
        <v>478</v>
      </c>
      <c r="BW124" s="1023"/>
      <c r="BX124" s="1023"/>
      <c r="BY124" s="1023"/>
      <c r="BZ124" s="1023"/>
      <c r="CA124" s="1023" t="s">
        <v>127</v>
      </c>
      <c r="CB124" s="1023"/>
      <c r="CC124" s="1023"/>
      <c r="CD124" s="1023"/>
      <c r="CE124" s="1023"/>
      <c r="CF124" s="1024"/>
      <c r="CG124" s="1025"/>
      <c r="CH124" s="1025"/>
      <c r="CI124" s="1025"/>
      <c r="CJ124" s="1026"/>
      <c r="CK124" s="1008"/>
      <c r="CL124" s="1008"/>
      <c r="CM124" s="1008"/>
      <c r="CN124" s="1008"/>
      <c r="CO124" s="1009"/>
      <c r="CP124" s="1015" t="s">
        <v>489</v>
      </c>
      <c r="CQ124" s="1016"/>
      <c r="CR124" s="1016"/>
      <c r="CS124" s="1016"/>
      <c r="CT124" s="1016"/>
      <c r="CU124" s="1016"/>
      <c r="CV124" s="1016"/>
      <c r="CW124" s="1016"/>
      <c r="CX124" s="1016"/>
      <c r="CY124" s="1016"/>
      <c r="CZ124" s="1016"/>
      <c r="DA124" s="1016"/>
      <c r="DB124" s="1016"/>
      <c r="DC124" s="1016"/>
      <c r="DD124" s="1016"/>
      <c r="DE124" s="1016"/>
      <c r="DF124" s="1017"/>
      <c r="DG124" s="1000" t="s">
        <v>127</v>
      </c>
      <c r="DH124" s="982"/>
      <c r="DI124" s="982"/>
      <c r="DJ124" s="982"/>
      <c r="DK124" s="983"/>
      <c r="DL124" s="981" t="s">
        <v>485</v>
      </c>
      <c r="DM124" s="982"/>
      <c r="DN124" s="982"/>
      <c r="DO124" s="982"/>
      <c r="DP124" s="983"/>
      <c r="DQ124" s="981" t="s">
        <v>479</v>
      </c>
      <c r="DR124" s="982"/>
      <c r="DS124" s="982"/>
      <c r="DT124" s="982"/>
      <c r="DU124" s="983"/>
      <c r="DV124" s="984" t="s">
        <v>485</v>
      </c>
      <c r="DW124" s="985"/>
      <c r="DX124" s="985"/>
      <c r="DY124" s="985"/>
      <c r="DZ124" s="986"/>
    </row>
    <row r="125" spans="1:130" s="221" customFormat="1" ht="26.25" customHeight="1" x14ac:dyDescent="0.15">
      <c r="A125" s="1053"/>
      <c r="B125" s="945"/>
      <c r="C125" s="918" t="s">
        <v>467</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471</v>
      </c>
      <c r="AB125" s="955"/>
      <c r="AC125" s="955"/>
      <c r="AD125" s="955"/>
      <c r="AE125" s="956"/>
      <c r="AF125" s="957" t="s">
        <v>471</v>
      </c>
      <c r="AG125" s="955"/>
      <c r="AH125" s="955"/>
      <c r="AI125" s="955"/>
      <c r="AJ125" s="956"/>
      <c r="AK125" s="957" t="s">
        <v>479</v>
      </c>
      <c r="AL125" s="955"/>
      <c r="AM125" s="955"/>
      <c r="AN125" s="955"/>
      <c r="AO125" s="956"/>
      <c r="AP125" s="958" t="s">
        <v>127</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490</v>
      </c>
      <c r="CL125" s="1003"/>
      <c r="CM125" s="1003"/>
      <c r="CN125" s="1003"/>
      <c r="CO125" s="1004"/>
      <c r="CP125" s="925" t="s">
        <v>491</v>
      </c>
      <c r="CQ125" s="893"/>
      <c r="CR125" s="893"/>
      <c r="CS125" s="893"/>
      <c r="CT125" s="893"/>
      <c r="CU125" s="893"/>
      <c r="CV125" s="893"/>
      <c r="CW125" s="893"/>
      <c r="CX125" s="893"/>
      <c r="CY125" s="893"/>
      <c r="CZ125" s="893"/>
      <c r="DA125" s="893"/>
      <c r="DB125" s="893"/>
      <c r="DC125" s="893"/>
      <c r="DD125" s="893"/>
      <c r="DE125" s="893"/>
      <c r="DF125" s="894"/>
      <c r="DG125" s="926" t="s">
        <v>485</v>
      </c>
      <c r="DH125" s="927"/>
      <c r="DI125" s="927"/>
      <c r="DJ125" s="927"/>
      <c r="DK125" s="927"/>
      <c r="DL125" s="927" t="s">
        <v>492</v>
      </c>
      <c r="DM125" s="927"/>
      <c r="DN125" s="927"/>
      <c r="DO125" s="927"/>
      <c r="DP125" s="927"/>
      <c r="DQ125" s="927" t="s">
        <v>477</v>
      </c>
      <c r="DR125" s="927"/>
      <c r="DS125" s="927"/>
      <c r="DT125" s="927"/>
      <c r="DU125" s="927"/>
      <c r="DV125" s="928" t="s">
        <v>462</v>
      </c>
      <c r="DW125" s="928"/>
      <c r="DX125" s="928"/>
      <c r="DY125" s="928"/>
      <c r="DZ125" s="929"/>
    </row>
    <row r="126" spans="1:130" s="221" customFormat="1" ht="26.25" customHeight="1" thickBot="1" x14ac:dyDescent="0.2">
      <c r="A126" s="1053"/>
      <c r="B126" s="945"/>
      <c r="C126" s="918" t="s">
        <v>470</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466</v>
      </c>
      <c r="AB126" s="955"/>
      <c r="AC126" s="955"/>
      <c r="AD126" s="955"/>
      <c r="AE126" s="956"/>
      <c r="AF126" s="957" t="s">
        <v>485</v>
      </c>
      <c r="AG126" s="955"/>
      <c r="AH126" s="955"/>
      <c r="AI126" s="955"/>
      <c r="AJ126" s="956"/>
      <c r="AK126" s="957" t="s">
        <v>485</v>
      </c>
      <c r="AL126" s="955"/>
      <c r="AM126" s="955"/>
      <c r="AN126" s="955"/>
      <c r="AO126" s="956"/>
      <c r="AP126" s="958" t="s">
        <v>127</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493</v>
      </c>
      <c r="CQ126" s="919"/>
      <c r="CR126" s="919"/>
      <c r="CS126" s="919"/>
      <c r="CT126" s="919"/>
      <c r="CU126" s="919"/>
      <c r="CV126" s="919"/>
      <c r="CW126" s="919"/>
      <c r="CX126" s="919"/>
      <c r="CY126" s="919"/>
      <c r="CZ126" s="919"/>
      <c r="DA126" s="919"/>
      <c r="DB126" s="919"/>
      <c r="DC126" s="919"/>
      <c r="DD126" s="919"/>
      <c r="DE126" s="919"/>
      <c r="DF126" s="920"/>
      <c r="DG126" s="921" t="s">
        <v>485</v>
      </c>
      <c r="DH126" s="922"/>
      <c r="DI126" s="922"/>
      <c r="DJ126" s="922"/>
      <c r="DK126" s="922"/>
      <c r="DL126" s="922" t="s">
        <v>127</v>
      </c>
      <c r="DM126" s="922"/>
      <c r="DN126" s="922"/>
      <c r="DO126" s="922"/>
      <c r="DP126" s="922"/>
      <c r="DQ126" s="922" t="s">
        <v>466</v>
      </c>
      <c r="DR126" s="922"/>
      <c r="DS126" s="922"/>
      <c r="DT126" s="922"/>
      <c r="DU126" s="922"/>
      <c r="DV126" s="923" t="s">
        <v>466</v>
      </c>
      <c r="DW126" s="923"/>
      <c r="DX126" s="923"/>
      <c r="DY126" s="923"/>
      <c r="DZ126" s="924"/>
    </row>
    <row r="127" spans="1:130" s="221" customFormat="1" ht="26.25" customHeight="1" x14ac:dyDescent="0.15">
      <c r="A127" s="1054"/>
      <c r="B127" s="947"/>
      <c r="C127" s="969" t="s">
        <v>494</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479</v>
      </c>
      <c r="AB127" s="955"/>
      <c r="AC127" s="955"/>
      <c r="AD127" s="955"/>
      <c r="AE127" s="956"/>
      <c r="AF127" s="957" t="s">
        <v>482</v>
      </c>
      <c r="AG127" s="955"/>
      <c r="AH127" s="955"/>
      <c r="AI127" s="955"/>
      <c r="AJ127" s="956"/>
      <c r="AK127" s="957" t="s">
        <v>479</v>
      </c>
      <c r="AL127" s="955"/>
      <c r="AM127" s="955"/>
      <c r="AN127" s="955"/>
      <c r="AO127" s="956"/>
      <c r="AP127" s="958" t="s">
        <v>462</v>
      </c>
      <c r="AQ127" s="959"/>
      <c r="AR127" s="959"/>
      <c r="AS127" s="959"/>
      <c r="AT127" s="960"/>
      <c r="AU127" s="223"/>
      <c r="AV127" s="223"/>
      <c r="AW127" s="223"/>
      <c r="AX127" s="1027" t="s">
        <v>495</v>
      </c>
      <c r="AY127" s="1028"/>
      <c r="AZ127" s="1028"/>
      <c r="BA127" s="1028"/>
      <c r="BB127" s="1028"/>
      <c r="BC127" s="1028"/>
      <c r="BD127" s="1028"/>
      <c r="BE127" s="1029"/>
      <c r="BF127" s="1030" t="s">
        <v>496</v>
      </c>
      <c r="BG127" s="1028"/>
      <c r="BH127" s="1028"/>
      <c r="BI127" s="1028"/>
      <c r="BJ127" s="1028"/>
      <c r="BK127" s="1028"/>
      <c r="BL127" s="1029"/>
      <c r="BM127" s="1030" t="s">
        <v>497</v>
      </c>
      <c r="BN127" s="1028"/>
      <c r="BO127" s="1028"/>
      <c r="BP127" s="1028"/>
      <c r="BQ127" s="1028"/>
      <c r="BR127" s="1028"/>
      <c r="BS127" s="1029"/>
      <c r="BT127" s="1030" t="s">
        <v>498</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499</v>
      </c>
      <c r="CQ127" s="919"/>
      <c r="CR127" s="919"/>
      <c r="CS127" s="919"/>
      <c r="CT127" s="919"/>
      <c r="CU127" s="919"/>
      <c r="CV127" s="919"/>
      <c r="CW127" s="919"/>
      <c r="CX127" s="919"/>
      <c r="CY127" s="919"/>
      <c r="CZ127" s="919"/>
      <c r="DA127" s="919"/>
      <c r="DB127" s="919"/>
      <c r="DC127" s="919"/>
      <c r="DD127" s="919"/>
      <c r="DE127" s="919"/>
      <c r="DF127" s="920"/>
      <c r="DG127" s="921" t="s">
        <v>462</v>
      </c>
      <c r="DH127" s="922"/>
      <c r="DI127" s="922"/>
      <c r="DJ127" s="922"/>
      <c r="DK127" s="922"/>
      <c r="DL127" s="922" t="s">
        <v>127</v>
      </c>
      <c r="DM127" s="922"/>
      <c r="DN127" s="922"/>
      <c r="DO127" s="922"/>
      <c r="DP127" s="922"/>
      <c r="DQ127" s="922" t="s">
        <v>485</v>
      </c>
      <c r="DR127" s="922"/>
      <c r="DS127" s="922"/>
      <c r="DT127" s="922"/>
      <c r="DU127" s="922"/>
      <c r="DV127" s="923" t="s">
        <v>462</v>
      </c>
      <c r="DW127" s="923"/>
      <c r="DX127" s="923"/>
      <c r="DY127" s="923"/>
      <c r="DZ127" s="924"/>
    </row>
    <row r="128" spans="1:130" s="221" customFormat="1" ht="26.25" customHeight="1" thickBot="1" x14ac:dyDescent="0.2">
      <c r="A128" s="1037" t="s">
        <v>500</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501</v>
      </c>
      <c r="X128" s="1039"/>
      <c r="Y128" s="1039"/>
      <c r="Z128" s="1040"/>
      <c r="AA128" s="1041" t="s">
        <v>466</v>
      </c>
      <c r="AB128" s="1042"/>
      <c r="AC128" s="1042"/>
      <c r="AD128" s="1042"/>
      <c r="AE128" s="1043"/>
      <c r="AF128" s="1044" t="s">
        <v>127</v>
      </c>
      <c r="AG128" s="1042"/>
      <c r="AH128" s="1042"/>
      <c r="AI128" s="1042"/>
      <c r="AJ128" s="1043"/>
      <c r="AK128" s="1044" t="s">
        <v>479</v>
      </c>
      <c r="AL128" s="1042"/>
      <c r="AM128" s="1042"/>
      <c r="AN128" s="1042"/>
      <c r="AO128" s="1043"/>
      <c r="AP128" s="1045"/>
      <c r="AQ128" s="1046"/>
      <c r="AR128" s="1046"/>
      <c r="AS128" s="1046"/>
      <c r="AT128" s="1047"/>
      <c r="AU128" s="223"/>
      <c r="AV128" s="223"/>
      <c r="AW128" s="223"/>
      <c r="AX128" s="892" t="s">
        <v>502</v>
      </c>
      <c r="AY128" s="893"/>
      <c r="AZ128" s="893"/>
      <c r="BA128" s="893"/>
      <c r="BB128" s="893"/>
      <c r="BC128" s="893"/>
      <c r="BD128" s="893"/>
      <c r="BE128" s="894"/>
      <c r="BF128" s="1048" t="s">
        <v>466</v>
      </c>
      <c r="BG128" s="1049"/>
      <c r="BH128" s="1049"/>
      <c r="BI128" s="1049"/>
      <c r="BJ128" s="1049"/>
      <c r="BK128" s="1049"/>
      <c r="BL128" s="1050"/>
      <c r="BM128" s="1048">
        <v>15</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503</v>
      </c>
      <c r="CQ128" s="722"/>
      <c r="CR128" s="722"/>
      <c r="CS128" s="722"/>
      <c r="CT128" s="722"/>
      <c r="CU128" s="722"/>
      <c r="CV128" s="722"/>
      <c r="CW128" s="722"/>
      <c r="CX128" s="722"/>
      <c r="CY128" s="722"/>
      <c r="CZ128" s="722"/>
      <c r="DA128" s="722"/>
      <c r="DB128" s="722"/>
      <c r="DC128" s="722"/>
      <c r="DD128" s="722"/>
      <c r="DE128" s="722"/>
      <c r="DF128" s="1032"/>
      <c r="DG128" s="1033" t="s">
        <v>462</v>
      </c>
      <c r="DH128" s="1034"/>
      <c r="DI128" s="1034"/>
      <c r="DJ128" s="1034"/>
      <c r="DK128" s="1034"/>
      <c r="DL128" s="1034" t="s">
        <v>477</v>
      </c>
      <c r="DM128" s="1034"/>
      <c r="DN128" s="1034"/>
      <c r="DO128" s="1034"/>
      <c r="DP128" s="1034"/>
      <c r="DQ128" s="1034" t="s">
        <v>463</v>
      </c>
      <c r="DR128" s="1034"/>
      <c r="DS128" s="1034"/>
      <c r="DT128" s="1034"/>
      <c r="DU128" s="1034"/>
      <c r="DV128" s="1035" t="s">
        <v>466</v>
      </c>
      <c r="DW128" s="1035"/>
      <c r="DX128" s="1035"/>
      <c r="DY128" s="1035"/>
      <c r="DZ128" s="1036"/>
    </row>
    <row r="129" spans="1:131" s="221" customFormat="1" ht="26.25" customHeight="1" x14ac:dyDescent="0.15">
      <c r="A129" s="930" t="s">
        <v>106</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504</v>
      </c>
      <c r="X129" s="1067"/>
      <c r="Y129" s="1067"/>
      <c r="Z129" s="1068"/>
      <c r="AA129" s="954">
        <v>1367033</v>
      </c>
      <c r="AB129" s="955"/>
      <c r="AC129" s="955"/>
      <c r="AD129" s="955"/>
      <c r="AE129" s="956"/>
      <c r="AF129" s="957">
        <v>1493955</v>
      </c>
      <c r="AG129" s="955"/>
      <c r="AH129" s="955"/>
      <c r="AI129" s="955"/>
      <c r="AJ129" s="956"/>
      <c r="AK129" s="957">
        <v>1644000</v>
      </c>
      <c r="AL129" s="955"/>
      <c r="AM129" s="955"/>
      <c r="AN129" s="955"/>
      <c r="AO129" s="956"/>
      <c r="AP129" s="1069"/>
      <c r="AQ129" s="1070"/>
      <c r="AR129" s="1070"/>
      <c r="AS129" s="1070"/>
      <c r="AT129" s="1071"/>
      <c r="AU129" s="224"/>
      <c r="AV129" s="224"/>
      <c r="AW129" s="224"/>
      <c r="AX129" s="1061" t="s">
        <v>505</v>
      </c>
      <c r="AY129" s="919"/>
      <c r="AZ129" s="919"/>
      <c r="BA129" s="919"/>
      <c r="BB129" s="919"/>
      <c r="BC129" s="919"/>
      <c r="BD129" s="919"/>
      <c r="BE129" s="920"/>
      <c r="BF129" s="1062" t="s">
        <v>463</v>
      </c>
      <c r="BG129" s="1063"/>
      <c r="BH129" s="1063"/>
      <c r="BI129" s="1063"/>
      <c r="BJ129" s="1063"/>
      <c r="BK129" s="1063"/>
      <c r="BL129" s="1064"/>
      <c r="BM129" s="1062">
        <v>20</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506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507</v>
      </c>
      <c r="X130" s="1067"/>
      <c r="Y130" s="1067"/>
      <c r="Z130" s="1068"/>
      <c r="AA130" s="954">
        <v>134530</v>
      </c>
      <c r="AB130" s="955"/>
      <c r="AC130" s="955"/>
      <c r="AD130" s="955"/>
      <c r="AE130" s="956"/>
      <c r="AF130" s="957">
        <v>155330</v>
      </c>
      <c r="AG130" s="955"/>
      <c r="AH130" s="955"/>
      <c r="AI130" s="955"/>
      <c r="AJ130" s="956"/>
      <c r="AK130" s="957">
        <v>158504</v>
      </c>
      <c r="AL130" s="955"/>
      <c r="AM130" s="955"/>
      <c r="AN130" s="955"/>
      <c r="AO130" s="956"/>
      <c r="AP130" s="1069"/>
      <c r="AQ130" s="1070"/>
      <c r="AR130" s="1070"/>
      <c r="AS130" s="1070"/>
      <c r="AT130" s="1071"/>
      <c r="AU130" s="224"/>
      <c r="AV130" s="224"/>
      <c r="AW130" s="224"/>
      <c r="AX130" s="1061" t="s">
        <v>508</v>
      </c>
      <c r="AY130" s="919"/>
      <c r="AZ130" s="919"/>
      <c r="BA130" s="919"/>
      <c r="BB130" s="919"/>
      <c r="BC130" s="919"/>
      <c r="BD130" s="919"/>
      <c r="BE130" s="920"/>
      <c r="BF130" s="1097">
        <v>2</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509</v>
      </c>
      <c r="X131" s="1104"/>
      <c r="Y131" s="1104"/>
      <c r="Z131" s="1105"/>
      <c r="AA131" s="1000">
        <v>1232503</v>
      </c>
      <c r="AB131" s="982"/>
      <c r="AC131" s="982"/>
      <c r="AD131" s="982"/>
      <c r="AE131" s="983"/>
      <c r="AF131" s="981">
        <v>1338625</v>
      </c>
      <c r="AG131" s="982"/>
      <c r="AH131" s="982"/>
      <c r="AI131" s="982"/>
      <c r="AJ131" s="983"/>
      <c r="AK131" s="981">
        <v>1485496</v>
      </c>
      <c r="AL131" s="982"/>
      <c r="AM131" s="982"/>
      <c r="AN131" s="982"/>
      <c r="AO131" s="983"/>
      <c r="AP131" s="1106"/>
      <c r="AQ131" s="1107"/>
      <c r="AR131" s="1107"/>
      <c r="AS131" s="1107"/>
      <c r="AT131" s="1108"/>
      <c r="AU131" s="224"/>
      <c r="AV131" s="224"/>
      <c r="AW131" s="224"/>
      <c r="AX131" s="1079" t="s">
        <v>510</v>
      </c>
      <c r="AY131" s="722"/>
      <c r="AZ131" s="722"/>
      <c r="BA131" s="722"/>
      <c r="BB131" s="722"/>
      <c r="BC131" s="722"/>
      <c r="BD131" s="722"/>
      <c r="BE131" s="1032"/>
      <c r="BF131" s="1080" t="s">
        <v>464</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511</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512</v>
      </c>
      <c r="W132" s="1090"/>
      <c r="X132" s="1090"/>
      <c r="Y132" s="1090"/>
      <c r="Z132" s="1091"/>
      <c r="AA132" s="1092">
        <v>1.4709903339999999</v>
      </c>
      <c r="AB132" s="1093"/>
      <c r="AC132" s="1093"/>
      <c r="AD132" s="1093"/>
      <c r="AE132" s="1094"/>
      <c r="AF132" s="1095">
        <v>2.3833411149999999</v>
      </c>
      <c r="AG132" s="1093"/>
      <c r="AH132" s="1093"/>
      <c r="AI132" s="1093"/>
      <c r="AJ132" s="1094"/>
      <c r="AK132" s="1095">
        <v>2.4292896110000002</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513</v>
      </c>
      <c r="W133" s="1073"/>
      <c r="X133" s="1073"/>
      <c r="Y133" s="1073"/>
      <c r="Z133" s="1074"/>
      <c r="AA133" s="1075">
        <v>1.1000000000000001</v>
      </c>
      <c r="AB133" s="1076"/>
      <c r="AC133" s="1076"/>
      <c r="AD133" s="1076"/>
      <c r="AE133" s="1077"/>
      <c r="AF133" s="1075">
        <v>1.7</v>
      </c>
      <c r="AG133" s="1076"/>
      <c r="AH133" s="1076"/>
      <c r="AI133" s="1076"/>
      <c r="AJ133" s="1077"/>
      <c r="AK133" s="1075">
        <v>2</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h6QNs7HTYt0+bSKSB6UxjvIxkRgfIXb9nN20HASS8Zs8s9ml/jise+dpfgUKzcHx5di0sTE9lWfl+bd5PWQq2Q==" saltValue="hre98AaQf+gAinOwb4hD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A8" zoomScale="85" zoomScaleNormal="85" zoomScaleSheetLayoutView="85" workbookViewId="0">
      <selection activeCell="AV25" sqref="AV25"/>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BS4" sqref="BS4"/>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XxdNN10JERKCC+ADq/e863u6M5vkdBT59ihl0JVFqpA3ldOPkQLC7adVdHnxRSN1nx2uKyFKCGklays7pokAQ==" saltValue="L6h4AP6RbA+83vxQ6KuC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zoomScale="40" zoomScaleSheetLayoutView="4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517</v>
      </c>
      <c r="AP7" s="263"/>
      <c r="AQ7" s="264" t="s">
        <v>518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519</v>
      </c>
      <c r="AQ8" s="270" t="s">
        <v>520</v>
      </c>
      <c r="AR8" s="271" t="s">
        <v>521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522</v>
      </c>
      <c r="AL9" s="1113"/>
      <c r="AM9" s="1113"/>
      <c r="AN9" s="1114"/>
      <c r="AO9" s="272">
        <v>504135</v>
      </c>
      <c r="AP9" s="272">
        <v>191323</v>
      </c>
      <c r="AQ9" s="273">
        <v>194778</v>
      </c>
      <c r="AR9" s="274">
        <v>-1.8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523</v>
      </c>
      <c r="AL10" s="1113"/>
      <c r="AM10" s="1113"/>
      <c r="AN10" s="1114"/>
      <c r="AO10" s="275">
        <v>87766</v>
      </c>
      <c r="AP10" s="275">
        <v>33308</v>
      </c>
      <c r="AQ10" s="276">
        <v>26112</v>
      </c>
      <c r="AR10" s="277">
        <v>27.6</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524</v>
      </c>
      <c r="AL11" s="1113"/>
      <c r="AM11" s="1113"/>
      <c r="AN11" s="1114"/>
      <c r="AO11" s="275" t="s">
        <v>525</v>
      </c>
      <c r="AP11" s="275" t="s">
        <v>525</v>
      </c>
      <c r="AQ11" s="276">
        <v>390</v>
      </c>
      <c r="AR11" s="277" t="s">
        <v>525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526</v>
      </c>
      <c r="AL12" s="1113"/>
      <c r="AM12" s="1113"/>
      <c r="AN12" s="1114"/>
      <c r="AO12" s="275" t="s">
        <v>525</v>
      </c>
      <c r="AP12" s="275" t="s">
        <v>525</v>
      </c>
      <c r="AQ12" s="276" t="s">
        <v>525</v>
      </c>
      <c r="AR12" s="277" t="s">
        <v>525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527</v>
      </c>
      <c r="AL13" s="1113"/>
      <c r="AM13" s="1113"/>
      <c r="AN13" s="1114"/>
      <c r="AO13" s="275">
        <v>35459</v>
      </c>
      <c r="AP13" s="275">
        <v>13457</v>
      </c>
      <c r="AQ13" s="276">
        <v>7005</v>
      </c>
      <c r="AR13" s="277">
        <v>92.1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528</v>
      </c>
      <c r="AL14" s="1113"/>
      <c r="AM14" s="1113"/>
      <c r="AN14" s="1114"/>
      <c r="AO14" s="275">
        <v>7491</v>
      </c>
      <c r="AP14" s="275">
        <v>2843</v>
      </c>
      <c r="AQ14" s="276">
        <v>3736</v>
      </c>
      <c r="AR14" s="277">
        <v>-23.9</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529</v>
      </c>
      <c r="AL15" s="1116"/>
      <c r="AM15" s="1116"/>
      <c r="AN15" s="1117"/>
      <c r="AO15" s="275">
        <v>-35701</v>
      </c>
      <c r="AP15" s="275">
        <v>-13549</v>
      </c>
      <c r="AQ15" s="276">
        <v>-14789</v>
      </c>
      <c r="AR15" s="277">
        <v>-8.4</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186</v>
      </c>
      <c r="AL16" s="1116"/>
      <c r="AM16" s="1116"/>
      <c r="AN16" s="1117"/>
      <c r="AO16" s="275">
        <v>599150</v>
      </c>
      <c r="AP16" s="275">
        <v>227381</v>
      </c>
      <c r="AQ16" s="276">
        <v>217232</v>
      </c>
      <c r="AR16" s="277">
        <v>4.7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531</v>
      </c>
      <c r="AP20" s="284" t="s">
        <v>532</v>
      </c>
      <c r="AQ20" s="285" t="s">
        <v>533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534</v>
      </c>
      <c r="AL21" s="1119"/>
      <c r="AM21" s="1119"/>
      <c r="AN21" s="1120"/>
      <c r="AO21" s="288">
        <v>21.63</v>
      </c>
      <c r="AP21" s="289">
        <v>19.260000000000002</v>
      </c>
      <c r="AQ21" s="290">
        <v>2.37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535</v>
      </c>
      <c r="AL22" s="1119"/>
      <c r="AM22" s="1119"/>
      <c r="AN22" s="1120"/>
      <c r="AO22" s="293">
        <v>94.7</v>
      </c>
      <c r="AP22" s="294">
        <v>95.2</v>
      </c>
      <c r="AQ22" s="295">
        <v>-0.5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536</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537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517</v>
      </c>
      <c r="AP30" s="263"/>
      <c r="AQ30" s="264" t="s">
        <v>518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519</v>
      </c>
      <c r="AQ31" s="270" t="s">
        <v>520</v>
      </c>
      <c r="AR31" s="271" t="s">
        <v>521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539</v>
      </c>
      <c r="AL32" s="1127"/>
      <c r="AM32" s="1127"/>
      <c r="AN32" s="1128"/>
      <c r="AO32" s="303">
        <v>173635</v>
      </c>
      <c r="AP32" s="303">
        <v>65896</v>
      </c>
      <c r="AQ32" s="304">
        <v>113550</v>
      </c>
      <c r="AR32" s="305">
        <v>-42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540</v>
      </c>
      <c r="AL33" s="1127"/>
      <c r="AM33" s="1127"/>
      <c r="AN33" s="1128"/>
      <c r="AO33" s="303" t="s">
        <v>525</v>
      </c>
      <c r="AP33" s="303" t="s">
        <v>525</v>
      </c>
      <c r="AQ33" s="304" t="s">
        <v>525</v>
      </c>
      <c r="AR33" s="305" t="s">
        <v>525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541</v>
      </c>
      <c r="AL34" s="1127"/>
      <c r="AM34" s="1127"/>
      <c r="AN34" s="1128"/>
      <c r="AO34" s="303" t="s">
        <v>525</v>
      </c>
      <c r="AP34" s="303" t="s">
        <v>525</v>
      </c>
      <c r="AQ34" s="304" t="s">
        <v>525</v>
      </c>
      <c r="AR34" s="305" t="s">
        <v>525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542</v>
      </c>
      <c r="AL35" s="1127"/>
      <c r="AM35" s="1127"/>
      <c r="AN35" s="1128"/>
      <c r="AO35" s="303">
        <v>12729</v>
      </c>
      <c r="AP35" s="303">
        <v>4831</v>
      </c>
      <c r="AQ35" s="304">
        <v>31148</v>
      </c>
      <c r="AR35" s="305">
        <v>-84.5</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543</v>
      </c>
      <c r="AL36" s="1127"/>
      <c r="AM36" s="1127"/>
      <c r="AN36" s="1128"/>
      <c r="AO36" s="303">
        <v>8227</v>
      </c>
      <c r="AP36" s="303">
        <v>3122</v>
      </c>
      <c r="AQ36" s="304">
        <v>2793</v>
      </c>
      <c r="AR36" s="305">
        <v>11.8</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544</v>
      </c>
      <c r="AL37" s="1127"/>
      <c r="AM37" s="1127"/>
      <c r="AN37" s="1128"/>
      <c r="AO37" s="303" t="s">
        <v>525</v>
      </c>
      <c r="AP37" s="303" t="s">
        <v>525</v>
      </c>
      <c r="AQ37" s="304">
        <v>608</v>
      </c>
      <c r="AR37" s="305" t="s">
        <v>525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545</v>
      </c>
      <c r="AL38" s="1130"/>
      <c r="AM38" s="1130"/>
      <c r="AN38" s="1131"/>
      <c r="AO38" s="306" t="s">
        <v>525</v>
      </c>
      <c r="AP38" s="306" t="s">
        <v>525</v>
      </c>
      <c r="AQ38" s="307">
        <v>12</v>
      </c>
      <c r="AR38" s="295" t="s">
        <v>525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546</v>
      </c>
      <c r="AL39" s="1130"/>
      <c r="AM39" s="1130"/>
      <c r="AN39" s="1131"/>
      <c r="AO39" s="303" t="s">
        <v>525</v>
      </c>
      <c r="AP39" s="303" t="s">
        <v>525</v>
      </c>
      <c r="AQ39" s="304">
        <v>-2283</v>
      </c>
      <c r="AR39" s="305" t="s">
        <v>525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547</v>
      </c>
      <c r="AL40" s="1127"/>
      <c r="AM40" s="1127"/>
      <c r="AN40" s="1128"/>
      <c r="AO40" s="303">
        <v>-158504</v>
      </c>
      <c r="AP40" s="303">
        <v>-60153</v>
      </c>
      <c r="AQ40" s="304">
        <v>-109335</v>
      </c>
      <c r="AR40" s="305">
        <v>-45</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297</v>
      </c>
      <c r="AL41" s="1133"/>
      <c r="AM41" s="1133"/>
      <c r="AN41" s="1134"/>
      <c r="AO41" s="303">
        <v>36087</v>
      </c>
      <c r="AP41" s="303">
        <v>13695</v>
      </c>
      <c r="AQ41" s="304">
        <v>36494</v>
      </c>
      <c r="AR41" s="305">
        <v>-62.5</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517</v>
      </c>
      <c r="AN49" s="1123" t="s">
        <v>551</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552</v>
      </c>
      <c r="AO50" s="320" t="s">
        <v>553</v>
      </c>
      <c r="AP50" s="321" t="s">
        <v>554</v>
      </c>
      <c r="AQ50" s="322" t="s">
        <v>555</v>
      </c>
      <c r="AR50" s="323" t="s">
        <v>556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557</v>
      </c>
      <c r="AL51" s="316"/>
      <c r="AM51" s="324">
        <v>163326</v>
      </c>
      <c r="AN51" s="325">
        <v>56126</v>
      </c>
      <c r="AO51" s="326">
        <v>-65.2</v>
      </c>
      <c r="AP51" s="327">
        <v>267911</v>
      </c>
      <c r="AQ51" s="328">
        <v>12.6</v>
      </c>
      <c r="AR51" s="329">
        <v>-77.8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558</v>
      </c>
      <c r="AM52" s="332">
        <v>135349</v>
      </c>
      <c r="AN52" s="333">
        <v>46512</v>
      </c>
      <c r="AO52" s="334">
        <v>-69.2</v>
      </c>
      <c r="AP52" s="335">
        <v>106425</v>
      </c>
      <c r="AQ52" s="336">
        <v>-3.6</v>
      </c>
      <c r="AR52" s="337">
        <v>-65.599999999999994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559</v>
      </c>
      <c r="AL53" s="316"/>
      <c r="AM53" s="324">
        <v>154492</v>
      </c>
      <c r="AN53" s="325">
        <v>54726</v>
      </c>
      <c r="AO53" s="326">
        <v>-2.5</v>
      </c>
      <c r="AP53" s="327">
        <v>228215</v>
      </c>
      <c r="AQ53" s="328">
        <v>-14.8</v>
      </c>
      <c r="AR53" s="329">
        <v>12.3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558</v>
      </c>
      <c r="AM54" s="332">
        <v>151103</v>
      </c>
      <c r="AN54" s="333">
        <v>53526</v>
      </c>
      <c r="AO54" s="334">
        <v>15.1</v>
      </c>
      <c r="AP54" s="335">
        <v>117571</v>
      </c>
      <c r="AQ54" s="336">
        <v>10.5</v>
      </c>
      <c r="AR54" s="337">
        <v>4.5999999999999996</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560</v>
      </c>
      <c r="AL55" s="316"/>
      <c r="AM55" s="324">
        <v>152073</v>
      </c>
      <c r="AN55" s="325">
        <v>55239</v>
      </c>
      <c r="AO55" s="326">
        <v>0.9</v>
      </c>
      <c r="AP55" s="327">
        <v>264232</v>
      </c>
      <c r="AQ55" s="328">
        <v>15.8</v>
      </c>
      <c r="AR55" s="329">
        <v>-14.9</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558</v>
      </c>
      <c r="AM56" s="332">
        <v>140079</v>
      </c>
      <c r="AN56" s="333">
        <v>50882</v>
      </c>
      <c r="AO56" s="334">
        <v>-4.9000000000000004</v>
      </c>
      <c r="AP56" s="335">
        <v>133959</v>
      </c>
      <c r="AQ56" s="336">
        <v>13.9</v>
      </c>
      <c r="AR56" s="337">
        <v>-18.8</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561</v>
      </c>
      <c r="AL57" s="316"/>
      <c r="AM57" s="324">
        <v>92340</v>
      </c>
      <c r="AN57" s="325">
        <v>34061</v>
      </c>
      <c r="AO57" s="326">
        <v>-38.299999999999997</v>
      </c>
      <c r="AP57" s="327">
        <v>263613</v>
      </c>
      <c r="AQ57" s="328">
        <v>-0.2</v>
      </c>
      <c r="AR57" s="329">
        <v>-38.1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558</v>
      </c>
      <c r="AM58" s="332">
        <v>63897</v>
      </c>
      <c r="AN58" s="333">
        <v>23570</v>
      </c>
      <c r="AO58" s="334">
        <v>-53.7</v>
      </c>
      <c r="AP58" s="335">
        <v>128823</v>
      </c>
      <c r="AQ58" s="336">
        <v>-3.8</v>
      </c>
      <c r="AR58" s="337">
        <v>-49.9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562</v>
      </c>
      <c r="AL59" s="316"/>
      <c r="AM59" s="324">
        <v>142376</v>
      </c>
      <c r="AN59" s="325">
        <v>54033</v>
      </c>
      <c r="AO59" s="326">
        <v>58.6</v>
      </c>
      <c r="AP59" s="327">
        <v>330026</v>
      </c>
      <c r="AQ59" s="328">
        <v>25.2</v>
      </c>
      <c r="AR59" s="329">
        <v>33.4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558</v>
      </c>
      <c r="AM60" s="332">
        <v>69730</v>
      </c>
      <c r="AN60" s="333">
        <v>26463</v>
      </c>
      <c r="AO60" s="334">
        <v>12.3</v>
      </c>
      <c r="AP60" s="335">
        <v>141075</v>
      </c>
      <c r="AQ60" s="336">
        <v>9.5</v>
      </c>
      <c r="AR60" s="337">
        <v>2.8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563</v>
      </c>
      <c r="AL61" s="338"/>
      <c r="AM61" s="339">
        <v>140921</v>
      </c>
      <c r="AN61" s="340">
        <v>50837</v>
      </c>
      <c r="AO61" s="341">
        <v>-9.3000000000000007</v>
      </c>
      <c r="AP61" s="342">
        <v>270799</v>
      </c>
      <c r="AQ61" s="343">
        <v>7.7</v>
      </c>
      <c r="AR61" s="329">
        <v>-17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558</v>
      </c>
      <c r="AM62" s="332">
        <v>112032</v>
      </c>
      <c r="AN62" s="333">
        <v>40191</v>
      </c>
      <c r="AO62" s="334">
        <v>-20.100000000000001</v>
      </c>
      <c r="AP62" s="335">
        <v>125571</v>
      </c>
      <c r="AQ62" s="336">
        <v>5.3</v>
      </c>
      <c r="AR62" s="337">
        <v>-25.4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U1gwjhfLD091HjhmzTwYlueSSL6DvCILeQzexLC2M5gz2F1m7GZRP2qnKxFF6oVEQAw1M1OWvw8cOnFSDcBriQ==" saltValue="hpfk+cqQKkxS1s01hK9i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8" zoomScale="85" zoomScaleNormal="8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565</v>
      </c>
    </row>
    <row r="120" spans="125:125" ht="13.5" hidden="1" customHeight="1" x14ac:dyDescent="0.15"/>
    <row r="121" spans="125:125" ht="13.5" hidden="1" customHeight="1" x14ac:dyDescent="0.15">
      <c r="DU121" s="250"/>
    </row>
  </sheetData>
  <sheetProtection algorithmName="SHA-512" hashValue="Jd4WwxES2AgUnc8f9AiQjCrvB1eaEoUh9gEHrWRmovl9UQ5NWvjFHE/7ZQrx76rEsJpvBsMSdf5v+gofjPvgHA==" saltValue="8FbNKB4CVLEiPi/xpiQP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70" zoomScaleNormal="70" zoomScaleSheetLayoutView="55" workbookViewId="0">
      <selection activeCell="AJ116" sqref="AJ116"/>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566</v>
      </c>
    </row>
  </sheetData>
  <sheetProtection algorithmName="SHA-512" hashValue="XxdiFpJzQ7TVrEUX96JVpJQl4TJEIr8CFtURwYL3tdFn/P6mTtQra/Vkgbb7CzVbceYP0MMXI1t6KuVf93EXLA==" saltValue="qNNgnLdMSg/XDB+5xIkQ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40" zoomScale="70" zoomScaleNormal="70" zoomScaleSheetLayoutView="100" workbookViewId="0">
      <selection activeCell="I46" sqref="I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5" t="s">
        <v>3</v>
      </c>
      <c r="D47" s="1135"/>
      <c r="E47" s="1136"/>
      <c r="F47" s="11">
        <v>100.36</v>
      </c>
      <c r="G47" s="12">
        <v>89.58</v>
      </c>
      <c r="H47" s="12">
        <v>73.17</v>
      </c>
      <c r="I47" s="12">
        <v>66.489999999999995</v>
      </c>
      <c r="J47" s="13">
        <v>63.71</v>
      </c>
    </row>
    <row r="48" spans="2:10" ht="57.75" customHeight="1" x14ac:dyDescent="0.15">
      <c r="B48" s="14"/>
      <c r="C48" s="1137" t="s">
        <v>4</v>
      </c>
      <c r="D48" s="1137"/>
      <c r="E48" s="1138"/>
      <c r="F48" s="15">
        <v>11.09</v>
      </c>
      <c r="G48" s="16">
        <v>8.85</v>
      </c>
      <c r="H48" s="16">
        <v>12.74</v>
      </c>
      <c r="I48" s="16">
        <v>13.33</v>
      </c>
      <c r="J48" s="17">
        <v>11.55</v>
      </c>
    </row>
    <row r="49" spans="2:10" ht="57.75" customHeight="1" thickBot="1" x14ac:dyDescent="0.2">
      <c r="B49" s="18"/>
      <c r="C49" s="1139" t="s">
        <v>5</v>
      </c>
      <c r="D49" s="1139"/>
      <c r="E49" s="1140"/>
      <c r="F49" s="19" t="s">
        <v>572</v>
      </c>
      <c r="G49" s="20" t="s">
        <v>573</v>
      </c>
      <c r="H49" s="20" t="s">
        <v>574</v>
      </c>
      <c r="I49" s="20">
        <v>1.21</v>
      </c>
      <c r="J49" s="21">
        <v>2.73</v>
      </c>
    </row>
    <row r="50" spans="2:10" x14ac:dyDescent="0.15"/>
  </sheetData>
  <sheetProtection algorithmName="SHA-512" hashValue="SsaVYIOwmQff+gMeu26l5FEh4/CGenI+tCiyCk3jxojGvznen24XO+Kp5rMlvm867BFFkMN+ClQmxXTulMnbsg==" saltValue="FbndTLDZMsglWXqsmMY0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47" t="s">
        <v>575</v>
      </c>
      <c r="D34" s="1147"/>
      <c r="E34" s="1148"/>
      <c r="F34" s="32">
        <v>11.09</v>
      </c>
      <c r="G34" s="33">
        <v>8.85</v>
      </c>
      <c r="H34" s="33">
        <v>12.73</v>
      </c>
      <c r="I34" s="33">
        <v>13.32</v>
      </c>
      <c r="J34" s="34">
        <v>11.55</v>
      </c>
      <c r="K34" s="22"/>
      <c r="L34" s="22"/>
      <c r="M34" s="22"/>
      <c r="N34" s="22"/>
      <c r="O34" s="22"/>
      <c r="P34" s="22"/>
    </row>
    <row r="35" spans="1:16" ht="39" customHeight="1" x14ac:dyDescent="0.15">
      <c r="A35" s="22"/>
      <c r="B35" s="35"/>
      <c r="C35" s="1141" t="s">
        <v>576</v>
      </c>
      <c r="D35" s="1142"/>
      <c r="E35" s="1143"/>
      <c r="F35" s="36">
        <v>5.0999999999999996</v>
      </c>
      <c r="G35" s="37">
        <v>1.32</v>
      </c>
      <c r="H35" s="37">
        <v>2.13</v>
      </c>
      <c r="I35" s="37">
        <v>1.35</v>
      </c>
      <c r="J35" s="38">
        <v>1.08</v>
      </c>
      <c r="K35" s="22"/>
      <c r="L35" s="22"/>
      <c r="M35" s="22"/>
      <c r="N35" s="22"/>
      <c r="O35" s="22"/>
      <c r="P35" s="22"/>
    </row>
    <row r="36" spans="1:16" ht="39" customHeight="1" x14ac:dyDescent="0.15">
      <c r="A36" s="22"/>
      <c r="B36" s="35"/>
      <c r="C36" s="1141" t="s">
        <v>577</v>
      </c>
      <c r="D36" s="1142"/>
      <c r="E36" s="1143"/>
      <c r="F36" s="36">
        <v>1.1599999999999999</v>
      </c>
      <c r="G36" s="37">
        <v>1.44</v>
      </c>
      <c r="H36" s="37">
        <v>0.11</v>
      </c>
      <c r="I36" s="37">
        <v>0.73</v>
      </c>
      <c r="J36" s="38">
        <v>0.87</v>
      </c>
      <c r="K36" s="22"/>
      <c r="L36" s="22"/>
      <c r="M36" s="22"/>
      <c r="N36" s="22"/>
      <c r="O36" s="22"/>
      <c r="P36" s="22"/>
    </row>
    <row r="37" spans="1:16" ht="39" customHeight="1" x14ac:dyDescent="0.15">
      <c r="A37" s="22"/>
      <c r="B37" s="35"/>
      <c r="C37" s="1141" t="s">
        <v>578</v>
      </c>
      <c r="D37" s="1142"/>
      <c r="E37" s="1143"/>
      <c r="F37" s="36">
        <v>0.4</v>
      </c>
      <c r="G37" s="37">
        <v>0.85</v>
      </c>
      <c r="H37" s="37">
        <v>0.6</v>
      </c>
      <c r="I37" s="37">
        <v>0.94</v>
      </c>
      <c r="J37" s="38">
        <v>0.36</v>
      </c>
      <c r="K37" s="22"/>
      <c r="L37" s="22"/>
      <c r="M37" s="22"/>
      <c r="N37" s="22"/>
      <c r="O37" s="22"/>
      <c r="P37" s="22"/>
    </row>
    <row r="38" spans="1:16" ht="39" customHeight="1" x14ac:dyDescent="0.15">
      <c r="A38" s="22"/>
      <c r="B38" s="35"/>
      <c r="C38" s="1141" t="s">
        <v>579</v>
      </c>
      <c r="D38" s="1142"/>
      <c r="E38" s="1143"/>
      <c r="F38" s="36">
        <v>0.56999999999999995</v>
      </c>
      <c r="G38" s="37">
        <v>0.35</v>
      </c>
      <c r="H38" s="37">
        <v>0.19</v>
      </c>
      <c r="I38" s="37">
        <v>7.0000000000000007E-2</v>
      </c>
      <c r="J38" s="38">
        <v>0.25</v>
      </c>
      <c r="K38" s="22"/>
      <c r="L38" s="22"/>
      <c r="M38" s="22"/>
      <c r="N38" s="22"/>
      <c r="O38" s="22"/>
      <c r="P38" s="22"/>
    </row>
    <row r="39" spans="1:16" ht="39" customHeight="1" x14ac:dyDescent="0.15">
      <c r="A39" s="22"/>
      <c r="B39" s="35"/>
      <c r="C39" s="1141" t="s">
        <v>580</v>
      </c>
      <c r="D39" s="1142"/>
      <c r="E39" s="1143"/>
      <c r="F39" s="36">
        <v>0.02</v>
      </c>
      <c r="G39" s="37">
        <v>0.02</v>
      </c>
      <c r="H39" s="37">
        <v>0.03</v>
      </c>
      <c r="I39" s="37">
        <v>0.03</v>
      </c>
      <c r="J39" s="38">
        <v>0.06</v>
      </c>
      <c r="K39" s="22"/>
      <c r="L39" s="22"/>
      <c r="M39" s="22"/>
      <c r="N39" s="22"/>
      <c r="O39" s="22"/>
      <c r="P39" s="22"/>
    </row>
    <row r="40" spans="1:16" ht="39" customHeight="1" x14ac:dyDescent="0.15">
      <c r="A40" s="22"/>
      <c r="B40" s="35"/>
      <c r="C40" s="1141"/>
      <c r="D40" s="1142"/>
      <c r="E40" s="1143"/>
      <c r="F40" s="36"/>
      <c r="G40" s="37"/>
      <c r="H40" s="37"/>
      <c r="I40" s="37"/>
      <c r="J40" s="38"/>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581</v>
      </c>
      <c r="D42" s="1142"/>
      <c r="E42" s="1143"/>
      <c r="F42" s="36" t="s">
        <v>525</v>
      </c>
      <c r="G42" s="37" t="s">
        <v>525</v>
      </c>
      <c r="H42" s="37" t="s">
        <v>525</v>
      </c>
      <c r="I42" s="37" t="s">
        <v>525</v>
      </c>
      <c r="J42" s="38" t="s">
        <v>525</v>
      </c>
      <c r="K42" s="22"/>
      <c r="L42" s="22"/>
      <c r="M42" s="22"/>
      <c r="N42" s="22"/>
      <c r="O42" s="22"/>
      <c r="P42" s="22"/>
    </row>
    <row r="43" spans="1:16" ht="39" customHeight="1" thickBot="1" x14ac:dyDescent="0.2">
      <c r="A43" s="22"/>
      <c r="B43" s="40"/>
      <c r="C43" s="1144" t="s">
        <v>582</v>
      </c>
      <c r="D43" s="1145"/>
      <c r="E43" s="1146"/>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unpSBFlopyGyKzwxxIpvedOvULu67J6VpEvGx55gsDS4USYmV1fdF4amclVbmvBe2L12LyxqiDVNbrXVKclKg==" saltValue="VrFsRqtD2vS0CuvXpXbx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70" zoomScaleNormal="70" zoomScaleSheetLayoutView="55" workbookViewId="0">
      <selection activeCell="N43" sqref="N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49" t="s">
        <v>11</v>
      </c>
      <c r="C45" s="1150"/>
      <c r="D45" s="58"/>
      <c r="E45" s="1155" t="s">
        <v>12</v>
      </c>
      <c r="F45" s="1155"/>
      <c r="G45" s="1155"/>
      <c r="H45" s="1155"/>
      <c r="I45" s="1155"/>
      <c r="J45" s="1156"/>
      <c r="K45" s="59">
        <v>124</v>
      </c>
      <c r="L45" s="60">
        <v>134</v>
      </c>
      <c r="M45" s="60">
        <v>136</v>
      </c>
      <c r="N45" s="60">
        <v>168</v>
      </c>
      <c r="O45" s="61">
        <v>174</v>
      </c>
      <c r="P45" s="48"/>
      <c r="Q45" s="48"/>
      <c r="R45" s="48"/>
      <c r="S45" s="48"/>
      <c r="T45" s="48"/>
      <c r="U45" s="48"/>
    </row>
    <row r="46" spans="1:21" ht="30.75" customHeight="1" x14ac:dyDescent="0.15">
      <c r="A46" s="48"/>
      <c r="B46" s="1151"/>
      <c r="C46" s="1152"/>
      <c r="D46" s="62"/>
      <c r="E46" s="1157" t="s">
        <v>13</v>
      </c>
      <c r="F46" s="1157"/>
      <c r="G46" s="1157"/>
      <c r="H46" s="1157"/>
      <c r="I46" s="1157"/>
      <c r="J46" s="1158"/>
      <c r="K46" s="63" t="s">
        <v>525</v>
      </c>
      <c r="L46" s="64" t="s">
        <v>525</v>
      </c>
      <c r="M46" s="64" t="s">
        <v>525</v>
      </c>
      <c r="N46" s="64" t="s">
        <v>525</v>
      </c>
      <c r="O46" s="65" t="s">
        <v>525</v>
      </c>
      <c r="P46" s="48"/>
      <c r="Q46" s="48"/>
      <c r="R46" s="48"/>
      <c r="S46" s="48"/>
      <c r="T46" s="48"/>
      <c r="U46" s="48"/>
    </row>
    <row r="47" spans="1:21" ht="30.75" customHeight="1" x14ac:dyDescent="0.15">
      <c r="A47" s="48"/>
      <c r="B47" s="1151"/>
      <c r="C47" s="1152"/>
      <c r="D47" s="62"/>
      <c r="E47" s="1157" t="s">
        <v>14</v>
      </c>
      <c r="F47" s="1157"/>
      <c r="G47" s="1157"/>
      <c r="H47" s="1157"/>
      <c r="I47" s="1157"/>
      <c r="J47" s="1158"/>
      <c r="K47" s="63" t="s">
        <v>525</v>
      </c>
      <c r="L47" s="64" t="s">
        <v>525</v>
      </c>
      <c r="M47" s="64" t="s">
        <v>525</v>
      </c>
      <c r="N47" s="64" t="s">
        <v>525</v>
      </c>
      <c r="O47" s="65" t="s">
        <v>525</v>
      </c>
      <c r="P47" s="48"/>
      <c r="Q47" s="48"/>
      <c r="R47" s="48"/>
      <c r="S47" s="48"/>
      <c r="T47" s="48"/>
      <c r="U47" s="48"/>
    </row>
    <row r="48" spans="1:21" ht="30.75" customHeight="1" x14ac:dyDescent="0.15">
      <c r="A48" s="48"/>
      <c r="B48" s="1151"/>
      <c r="C48" s="1152"/>
      <c r="D48" s="62"/>
      <c r="E48" s="1157" t="s">
        <v>15</v>
      </c>
      <c r="F48" s="1157"/>
      <c r="G48" s="1157"/>
      <c r="H48" s="1157"/>
      <c r="I48" s="1157"/>
      <c r="J48" s="1158"/>
      <c r="K48" s="63">
        <v>10</v>
      </c>
      <c r="L48" s="64">
        <v>13</v>
      </c>
      <c r="M48" s="64">
        <v>11</v>
      </c>
      <c r="N48" s="64">
        <v>14</v>
      </c>
      <c r="O48" s="65">
        <v>13</v>
      </c>
      <c r="P48" s="48"/>
      <c r="Q48" s="48"/>
      <c r="R48" s="48"/>
      <c r="S48" s="48"/>
      <c r="T48" s="48"/>
      <c r="U48" s="48"/>
    </row>
    <row r="49" spans="1:21" ht="30.75" customHeight="1" x14ac:dyDescent="0.15">
      <c r="A49" s="48"/>
      <c r="B49" s="1151"/>
      <c r="C49" s="1152"/>
      <c r="D49" s="62"/>
      <c r="E49" s="1157" t="s">
        <v>16</v>
      </c>
      <c r="F49" s="1157"/>
      <c r="G49" s="1157"/>
      <c r="H49" s="1157"/>
      <c r="I49" s="1157"/>
      <c r="J49" s="1158"/>
      <c r="K49" s="63">
        <v>7</v>
      </c>
      <c r="L49" s="64">
        <v>7</v>
      </c>
      <c r="M49" s="64">
        <v>6</v>
      </c>
      <c r="N49" s="64">
        <v>5</v>
      </c>
      <c r="O49" s="65">
        <v>8</v>
      </c>
      <c r="P49" s="48"/>
      <c r="Q49" s="48"/>
      <c r="R49" s="48"/>
      <c r="S49" s="48"/>
      <c r="T49" s="48"/>
      <c r="U49" s="48"/>
    </row>
    <row r="50" spans="1:21" ht="30.75" customHeight="1" x14ac:dyDescent="0.15">
      <c r="A50" s="48"/>
      <c r="B50" s="1151"/>
      <c r="C50" s="1152"/>
      <c r="D50" s="62"/>
      <c r="E50" s="1157" t="s">
        <v>17</v>
      </c>
      <c r="F50" s="1157"/>
      <c r="G50" s="1157"/>
      <c r="H50" s="1157"/>
      <c r="I50" s="1157"/>
      <c r="J50" s="1158"/>
      <c r="K50" s="63" t="s">
        <v>525</v>
      </c>
      <c r="L50" s="64" t="s">
        <v>525</v>
      </c>
      <c r="M50" s="64" t="s">
        <v>525</v>
      </c>
      <c r="N50" s="64" t="s">
        <v>525</v>
      </c>
      <c r="O50" s="65" t="s">
        <v>525</v>
      </c>
      <c r="P50" s="48"/>
      <c r="Q50" s="48"/>
      <c r="R50" s="48"/>
      <c r="S50" s="48"/>
      <c r="T50" s="48"/>
      <c r="U50" s="48"/>
    </row>
    <row r="51" spans="1:21" ht="30.75" customHeight="1" x14ac:dyDescent="0.15">
      <c r="A51" s="48"/>
      <c r="B51" s="1153"/>
      <c r="C51" s="1154"/>
      <c r="D51" s="66"/>
      <c r="E51" s="1157" t="s">
        <v>18</v>
      </c>
      <c r="F51" s="1157"/>
      <c r="G51" s="1157"/>
      <c r="H51" s="1157"/>
      <c r="I51" s="1157"/>
      <c r="J51" s="1158"/>
      <c r="K51" s="63" t="s">
        <v>525</v>
      </c>
      <c r="L51" s="64" t="s">
        <v>525</v>
      </c>
      <c r="M51" s="64" t="s">
        <v>525</v>
      </c>
      <c r="N51" s="64" t="s">
        <v>525</v>
      </c>
      <c r="O51" s="65" t="s">
        <v>525</v>
      </c>
      <c r="P51" s="48"/>
      <c r="Q51" s="48"/>
      <c r="R51" s="48"/>
      <c r="S51" s="48"/>
      <c r="T51" s="48"/>
      <c r="U51" s="48"/>
    </row>
    <row r="52" spans="1:21" ht="30.75" customHeight="1" x14ac:dyDescent="0.15">
      <c r="A52" s="48"/>
      <c r="B52" s="1159" t="s">
        <v>19</v>
      </c>
      <c r="C52" s="1160"/>
      <c r="D52" s="66"/>
      <c r="E52" s="1157" t="s">
        <v>20</v>
      </c>
      <c r="F52" s="1157"/>
      <c r="G52" s="1157"/>
      <c r="H52" s="1157"/>
      <c r="I52" s="1157"/>
      <c r="J52" s="1158"/>
      <c r="K52" s="63">
        <v>131</v>
      </c>
      <c r="L52" s="64">
        <v>138</v>
      </c>
      <c r="M52" s="64">
        <v>134</v>
      </c>
      <c r="N52" s="64">
        <v>155</v>
      </c>
      <c r="O52" s="65">
        <v>158</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10</v>
      </c>
      <c r="L53" s="69">
        <v>16</v>
      </c>
      <c r="M53" s="69">
        <v>19</v>
      </c>
      <c r="N53" s="69">
        <v>32</v>
      </c>
      <c r="O53" s="70">
        <v>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65" t="s">
        <v>25</v>
      </c>
      <c r="C57" s="1166"/>
      <c r="D57" s="1169" t="s">
        <v>26</v>
      </c>
      <c r="E57" s="1170"/>
      <c r="F57" s="1170"/>
      <c r="G57" s="1170"/>
      <c r="H57" s="1170"/>
      <c r="I57" s="1170"/>
      <c r="J57" s="1171"/>
      <c r="K57" s="83"/>
      <c r="L57" s="84"/>
      <c r="M57" s="84"/>
      <c r="N57" s="84"/>
      <c r="O57" s="85"/>
    </row>
    <row r="58" spans="1:21" ht="31.5" customHeight="1" thickBot="1" x14ac:dyDescent="0.2">
      <c r="B58" s="1167"/>
      <c r="C58" s="1168"/>
      <c r="D58" s="1172" t="s">
        <v>27</v>
      </c>
      <c r="E58" s="1173"/>
      <c r="F58" s="1173"/>
      <c r="G58" s="1173"/>
      <c r="H58" s="1173"/>
      <c r="I58" s="1173"/>
      <c r="J58" s="117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nej/O1ll0oR+w9zLzbs6j3dvX7KMTc3BfwnkKYRqPOwg3uv6PHI79aXFo4Yc5tCHWXCO60Rdl4CRGK7NNfpLg==" saltValue="/KrfII0Cpv8CEZKntCHk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70" zoomScaleNormal="70" zoomScaleSheetLayoutView="100" workbookViewId="0">
      <selection activeCell="I47" sqref="I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175" t="s">
        <v>30</v>
      </c>
      <c r="C41" s="1176"/>
      <c r="D41" s="102"/>
      <c r="E41" s="1181" t="s">
        <v>31</v>
      </c>
      <c r="F41" s="1181"/>
      <c r="G41" s="1181"/>
      <c r="H41" s="1182"/>
      <c r="I41" s="346">
        <v>1639</v>
      </c>
      <c r="J41" s="347">
        <v>1567</v>
      </c>
      <c r="K41" s="347">
        <v>1514</v>
      </c>
      <c r="L41" s="347">
        <v>1411</v>
      </c>
      <c r="M41" s="348">
        <v>1341</v>
      </c>
    </row>
    <row r="42" spans="2:13" ht="27.75" customHeight="1" x14ac:dyDescent="0.15">
      <c r="B42" s="1177"/>
      <c r="C42" s="1178"/>
      <c r="D42" s="103"/>
      <c r="E42" s="1183" t="s">
        <v>32</v>
      </c>
      <c r="F42" s="1183"/>
      <c r="G42" s="1183"/>
      <c r="H42" s="1184"/>
      <c r="I42" s="349" t="s">
        <v>525</v>
      </c>
      <c r="J42" s="350" t="s">
        <v>525</v>
      </c>
      <c r="K42" s="350" t="s">
        <v>525</v>
      </c>
      <c r="L42" s="350" t="s">
        <v>525</v>
      </c>
      <c r="M42" s="351" t="s">
        <v>525</v>
      </c>
    </row>
    <row r="43" spans="2:13" ht="27.75" customHeight="1" x14ac:dyDescent="0.15">
      <c r="B43" s="1177"/>
      <c r="C43" s="1178"/>
      <c r="D43" s="103"/>
      <c r="E43" s="1183" t="s">
        <v>33</v>
      </c>
      <c r="F43" s="1183"/>
      <c r="G43" s="1183"/>
      <c r="H43" s="1184"/>
      <c r="I43" s="349">
        <v>123</v>
      </c>
      <c r="J43" s="350">
        <v>125</v>
      </c>
      <c r="K43" s="350">
        <v>120</v>
      </c>
      <c r="L43" s="350">
        <v>124</v>
      </c>
      <c r="M43" s="351">
        <v>114</v>
      </c>
    </row>
    <row r="44" spans="2:13" ht="27.75" customHeight="1" x14ac:dyDescent="0.15">
      <c r="B44" s="1177"/>
      <c r="C44" s="1178"/>
      <c r="D44" s="103"/>
      <c r="E44" s="1183" t="s">
        <v>34</v>
      </c>
      <c r="F44" s="1183"/>
      <c r="G44" s="1183"/>
      <c r="H44" s="1184"/>
      <c r="I44" s="349">
        <v>62</v>
      </c>
      <c r="J44" s="350">
        <v>50</v>
      </c>
      <c r="K44" s="350">
        <v>69</v>
      </c>
      <c r="L44" s="350">
        <v>100</v>
      </c>
      <c r="M44" s="351">
        <v>107</v>
      </c>
    </row>
    <row r="45" spans="2:13" ht="27.75" customHeight="1" x14ac:dyDescent="0.15">
      <c r="B45" s="1177"/>
      <c r="C45" s="1178"/>
      <c r="D45" s="103"/>
      <c r="E45" s="1183" t="s">
        <v>35</v>
      </c>
      <c r="F45" s="1183"/>
      <c r="G45" s="1183"/>
      <c r="H45" s="1184"/>
      <c r="I45" s="349">
        <v>221</v>
      </c>
      <c r="J45" s="350">
        <v>213</v>
      </c>
      <c r="K45" s="350">
        <v>211</v>
      </c>
      <c r="L45" s="350">
        <v>189</v>
      </c>
      <c r="M45" s="351">
        <v>210</v>
      </c>
    </row>
    <row r="46" spans="2:13" ht="27.75" customHeight="1" x14ac:dyDescent="0.15">
      <c r="B46" s="1177"/>
      <c r="C46" s="1178"/>
      <c r="D46" s="104"/>
      <c r="E46" s="1183" t="s">
        <v>36</v>
      </c>
      <c r="F46" s="1183"/>
      <c r="G46" s="1183"/>
      <c r="H46" s="1184"/>
      <c r="I46" s="349" t="s">
        <v>525</v>
      </c>
      <c r="J46" s="350" t="s">
        <v>525</v>
      </c>
      <c r="K46" s="350" t="s">
        <v>525</v>
      </c>
      <c r="L46" s="350" t="s">
        <v>525</v>
      </c>
      <c r="M46" s="351" t="s">
        <v>525</v>
      </c>
    </row>
    <row r="47" spans="2:13" ht="27.75" customHeight="1" x14ac:dyDescent="0.15">
      <c r="B47" s="1177"/>
      <c r="C47" s="1178"/>
      <c r="D47" s="105"/>
      <c r="E47" s="1185" t="s">
        <v>37</v>
      </c>
      <c r="F47" s="1186"/>
      <c r="G47" s="1186"/>
      <c r="H47" s="1187"/>
      <c r="I47" s="349" t="s">
        <v>525</v>
      </c>
      <c r="J47" s="350" t="s">
        <v>525</v>
      </c>
      <c r="K47" s="350" t="s">
        <v>525</v>
      </c>
      <c r="L47" s="350" t="s">
        <v>525</v>
      </c>
      <c r="M47" s="351" t="s">
        <v>525</v>
      </c>
    </row>
    <row r="48" spans="2:13" ht="27.75" customHeight="1" x14ac:dyDescent="0.15">
      <c r="B48" s="1177"/>
      <c r="C48" s="1178"/>
      <c r="D48" s="103"/>
      <c r="E48" s="1183" t="s">
        <v>38</v>
      </c>
      <c r="F48" s="1183"/>
      <c r="G48" s="1183"/>
      <c r="H48" s="1184"/>
      <c r="I48" s="349" t="s">
        <v>525</v>
      </c>
      <c r="J48" s="350" t="s">
        <v>525</v>
      </c>
      <c r="K48" s="350" t="s">
        <v>525</v>
      </c>
      <c r="L48" s="350" t="s">
        <v>525</v>
      </c>
      <c r="M48" s="351" t="s">
        <v>525</v>
      </c>
    </row>
    <row r="49" spans="2:13" ht="27.75" customHeight="1" x14ac:dyDescent="0.15">
      <c r="B49" s="1179"/>
      <c r="C49" s="1180"/>
      <c r="D49" s="103"/>
      <c r="E49" s="1183" t="s">
        <v>39</v>
      </c>
      <c r="F49" s="1183"/>
      <c r="G49" s="1183"/>
      <c r="H49" s="1184"/>
      <c r="I49" s="349" t="s">
        <v>525</v>
      </c>
      <c r="J49" s="350" t="s">
        <v>525</v>
      </c>
      <c r="K49" s="350" t="s">
        <v>525</v>
      </c>
      <c r="L49" s="350" t="s">
        <v>525</v>
      </c>
      <c r="M49" s="351" t="s">
        <v>525</v>
      </c>
    </row>
    <row r="50" spans="2:13" ht="27.75" customHeight="1" x14ac:dyDescent="0.15">
      <c r="B50" s="1188" t="s">
        <v>40</v>
      </c>
      <c r="C50" s="1189"/>
      <c r="D50" s="106"/>
      <c r="E50" s="1183" t="s">
        <v>41</v>
      </c>
      <c r="F50" s="1183"/>
      <c r="G50" s="1183"/>
      <c r="H50" s="1184"/>
      <c r="I50" s="349">
        <v>1970</v>
      </c>
      <c r="J50" s="350">
        <v>1968</v>
      </c>
      <c r="K50" s="350">
        <v>1752</v>
      </c>
      <c r="L50" s="350">
        <v>1728</v>
      </c>
      <c r="M50" s="351">
        <v>1990</v>
      </c>
    </row>
    <row r="51" spans="2:13" ht="27.75" customHeight="1" x14ac:dyDescent="0.15">
      <c r="B51" s="1177"/>
      <c r="C51" s="1178"/>
      <c r="D51" s="103"/>
      <c r="E51" s="1183" t="s">
        <v>42</v>
      </c>
      <c r="F51" s="1183"/>
      <c r="G51" s="1183"/>
      <c r="H51" s="1184"/>
      <c r="I51" s="349" t="s">
        <v>525</v>
      </c>
      <c r="J51" s="350" t="s">
        <v>525</v>
      </c>
      <c r="K51" s="350" t="s">
        <v>525</v>
      </c>
      <c r="L51" s="350" t="s">
        <v>525</v>
      </c>
      <c r="M51" s="351" t="s">
        <v>525</v>
      </c>
    </row>
    <row r="52" spans="2:13" ht="27.75" customHeight="1" x14ac:dyDescent="0.15">
      <c r="B52" s="1179"/>
      <c r="C52" s="1180"/>
      <c r="D52" s="103"/>
      <c r="E52" s="1183" t="s">
        <v>43</v>
      </c>
      <c r="F52" s="1183"/>
      <c r="G52" s="1183"/>
      <c r="H52" s="1184"/>
      <c r="I52" s="349">
        <v>1605</v>
      </c>
      <c r="J52" s="350">
        <v>1536</v>
      </c>
      <c r="K52" s="350">
        <v>1511</v>
      </c>
      <c r="L52" s="350">
        <v>1406</v>
      </c>
      <c r="M52" s="351">
        <v>1324</v>
      </c>
    </row>
    <row r="53" spans="2:13" ht="27.75" customHeight="1" thickBot="1" x14ac:dyDescent="0.2">
      <c r="B53" s="1190" t="s">
        <v>44</v>
      </c>
      <c r="C53" s="1191"/>
      <c r="D53" s="107"/>
      <c r="E53" s="1192" t="s">
        <v>45</v>
      </c>
      <c r="F53" s="1192"/>
      <c r="G53" s="1192"/>
      <c r="H53" s="1193"/>
      <c r="I53" s="352">
        <v>-1532</v>
      </c>
      <c r="J53" s="353">
        <v>-1549</v>
      </c>
      <c r="K53" s="353">
        <v>-1349</v>
      </c>
      <c r="L53" s="353">
        <v>-1309</v>
      </c>
      <c r="M53" s="354">
        <v>-1542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8CBW+YJktNW2IHcFCs5ktBUnPmUGIFgRikszI8Uu00ckGt/lKXIzYzp0EdeV+OYIbGvkIq+JpI2/0rgK9X5+w==" saltValue="CW+1fZMeNixCTvP/rw6Y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55" zoomScaleNormal="55" zoomScaleSheetLayoutView="100" workbookViewId="0">
      <selection activeCell="H55" sqref="H55: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02" t="s">
        <v>48</v>
      </c>
      <c r="D55" s="1202"/>
      <c r="E55" s="1203"/>
      <c r="F55" s="119">
        <v>1000</v>
      </c>
      <c r="G55" s="119">
        <v>993</v>
      </c>
      <c r="H55" s="120">
        <v>1047</v>
      </c>
    </row>
    <row r="56" spans="2:8" ht="52.5" customHeight="1" x14ac:dyDescent="0.15">
      <c r="B56" s="121"/>
      <c r="C56" s="1204" t="s">
        <v>49</v>
      </c>
      <c r="D56" s="1204"/>
      <c r="E56" s="1205"/>
      <c r="F56" s="122">
        <v>10</v>
      </c>
      <c r="G56" s="122">
        <v>10</v>
      </c>
      <c r="H56" s="123">
        <v>10</v>
      </c>
    </row>
    <row r="57" spans="2:8" ht="53.25" customHeight="1" x14ac:dyDescent="0.15">
      <c r="B57" s="121"/>
      <c r="C57" s="1206" t="s">
        <v>50</v>
      </c>
      <c r="D57" s="1206"/>
      <c r="E57" s="1207"/>
      <c r="F57" s="124">
        <v>589</v>
      </c>
      <c r="G57" s="124">
        <v>594</v>
      </c>
      <c r="H57" s="125">
        <v>735</v>
      </c>
    </row>
    <row r="58" spans="2:8" ht="45.75" customHeight="1" x14ac:dyDescent="0.15">
      <c r="B58" s="126"/>
      <c r="C58" s="1194" t="s">
        <v>605</v>
      </c>
      <c r="D58" s="1195"/>
      <c r="E58" s="1196"/>
      <c r="F58" s="127">
        <v>249</v>
      </c>
      <c r="G58" s="127">
        <v>249</v>
      </c>
      <c r="H58" s="128">
        <v>324</v>
      </c>
    </row>
    <row r="59" spans="2:8" ht="45.75" customHeight="1" x14ac:dyDescent="0.15">
      <c r="B59" s="126"/>
      <c r="C59" s="1194" t="s">
        <v>606</v>
      </c>
      <c r="D59" s="1195"/>
      <c r="E59" s="1196"/>
      <c r="F59" s="127">
        <v>201</v>
      </c>
      <c r="G59" s="127">
        <v>201</v>
      </c>
      <c r="H59" s="128">
        <v>251</v>
      </c>
    </row>
    <row r="60" spans="2:8" ht="45.75" customHeight="1" x14ac:dyDescent="0.15">
      <c r="B60" s="126"/>
      <c r="C60" s="1194" t="s">
        <v>607</v>
      </c>
      <c r="D60" s="1195"/>
      <c r="E60" s="1196"/>
      <c r="F60" s="127">
        <v>126</v>
      </c>
      <c r="G60" s="127">
        <v>126</v>
      </c>
      <c r="H60" s="128">
        <v>126</v>
      </c>
    </row>
    <row r="61" spans="2:8" ht="45.75" customHeight="1" x14ac:dyDescent="0.15">
      <c r="B61" s="126"/>
      <c r="C61" s="1194" t="s">
        <v>608</v>
      </c>
      <c r="D61" s="1195"/>
      <c r="E61" s="1196"/>
      <c r="F61" s="127">
        <v>0</v>
      </c>
      <c r="G61" s="127">
        <v>0</v>
      </c>
      <c r="H61" s="128">
        <v>15</v>
      </c>
    </row>
    <row r="62" spans="2:8" ht="45.75" customHeight="1" thickBot="1" x14ac:dyDescent="0.2">
      <c r="B62" s="129"/>
      <c r="C62" s="1197" t="s">
        <v>609</v>
      </c>
      <c r="D62" s="1198"/>
      <c r="E62" s="1199"/>
      <c r="F62" s="130">
        <v>10</v>
      </c>
      <c r="G62" s="130">
        <v>10</v>
      </c>
      <c r="H62" s="131">
        <v>10</v>
      </c>
    </row>
    <row r="63" spans="2:8" ht="52.5" customHeight="1" thickBot="1" x14ac:dyDescent="0.2">
      <c r="B63" s="132"/>
      <c r="C63" s="1200" t="s">
        <v>51</v>
      </c>
      <c r="D63" s="1200"/>
      <c r="E63" s="1201"/>
      <c r="F63" s="133">
        <v>1599</v>
      </c>
      <c r="G63" s="133">
        <v>1597</v>
      </c>
      <c r="H63" s="134">
        <v>1792</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7ChrZxoGoNpi/qLniyjaaRVfESCcKaW+3H3/tK6dsBYIqJJOaHKaLjHgdPmzz3mxJ6IrwBVioASRib5liHgU7g==" saltValue="mCqnUls/EPKJpYYGeJgY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56126</v>
      </c>
      <c r="E3" s="153"/>
      <c r="F3" s="154">
        <v>267911</v>
      </c>
      <c r="G3" s="155"/>
      <c r="H3" s="156"/>
    </row>
    <row r="4" spans="1:8" x14ac:dyDescent="0.15">
      <c r="A4" s="157"/>
      <c r="B4" s="158"/>
      <c r="C4" s="159"/>
      <c r="D4" s="160">
        <v>46512</v>
      </c>
      <c r="E4" s="161"/>
      <c r="F4" s="162">
        <v>106425</v>
      </c>
      <c r="G4" s="163"/>
      <c r="H4" s="164"/>
    </row>
    <row r="5" spans="1:8" x14ac:dyDescent="0.15">
      <c r="A5" s="145" t="s">
        <v>559</v>
      </c>
      <c r="B5" s="150"/>
      <c r="C5" s="151"/>
      <c r="D5" s="152">
        <v>54726</v>
      </c>
      <c r="E5" s="153"/>
      <c r="F5" s="154">
        <v>228215</v>
      </c>
      <c r="G5" s="155"/>
      <c r="H5" s="156"/>
    </row>
    <row r="6" spans="1:8" x14ac:dyDescent="0.15">
      <c r="A6" s="157"/>
      <c r="B6" s="158"/>
      <c r="C6" s="159"/>
      <c r="D6" s="160">
        <v>53526</v>
      </c>
      <c r="E6" s="161"/>
      <c r="F6" s="162">
        <v>117571</v>
      </c>
      <c r="G6" s="163"/>
      <c r="H6" s="164"/>
    </row>
    <row r="7" spans="1:8" x14ac:dyDescent="0.15">
      <c r="A7" s="145" t="s">
        <v>560</v>
      </c>
      <c r="B7" s="150"/>
      <c r="C7" s="151"/>
      <c r="D7" s="152">
        <v>55239</v>
      </c>
      <c r="E7" s="153"/>
      <c r="F7" s="154">
        <v>264232</v>
      </c>
      <c r="G7" s="155"/>
      <c r="H7" s="156"/>
    </row>
    <row r="8" spans="1:8" x14ac:dyDescent="0.15">
      <c r="A8" s="157"/>
      <c r="B8" s="158"/>
      <c r="C8" s="159"/>
      <c r="D8" s="160">
        <v>50882</v>
      </c>
      <c r="E8" s="161"/>
      <c r="F8" s="162">
        <v>133959</v>
      </c>
      <c r="G8" s="163"/>
      <c r="H8" s="164"/>
    </row>
    <row r="9" spans="1:8" x14ac:dyDescent="0.15">
      <c r="A9" s="145" t="s">
        <v>561</v>
      </c>
      <c r="B9" s="150"/>
      <c r="C9" s="151"/>
      <c r="D9" s="152">
        <v>34061</v>
      </c>
      <c r="E9" s="153"/>
      <c r="F9" s="154">
        <v>263613</v>
      </c>
      <c r="G9" s="155"/>
      <c r="H9" s="156"/>
    </row>
    <row r="10" spans="1:8" x14ac:dyDescent="0.15">
      <c r="A10" s="157"/>
      <c r="B10" s="158"/>
      <c r="C10" s="159"/>
      <c r="D10" s="160">
        <v>23570</v>
      </c>
      <c r="E10" s="161"/>
      <c r="F10" s="162">
        <v>128823</v>
      </c>
      <c r="G10" s="163"/>
      <c r="H10" s="164"/>
    </row>
    <row r="11" spans="1:8" x14ac:dyDescent="0.15">
      <c r="A11" s="145" t="s">
        <v>562</v>
      </c>
      <c r="B11" s="150"/>
      <c r="C11" s="151"/>
      <c r="D11" s="152">
        <v>54033</v>
      </c>
      <c r="E11" s="153"/>
      <c r="F11" s="154">
        <v>330026</v>
      </c>
      <c r="G11" s="155"/>
      <c r="H11" s="156"/>
    </row>
    <row r="12" spans="1:8" x14ac:dyDescent="0.15">
      <c r="A12" s="157"/>
      <c r="B12" s="158"/>
      <c r="C12" s="165"/>
      <c r="D12" s="160">
        <v>26463</v>
      </c>
      <c r="E12" s="161"/>
      <c r="F12" s="162">
        <v>141075</v>
      </c>
      <c r="G12" s="163"/>
      <c r="H12" s="164"/>
    </row>
    <row r="13" spans="1:8" x14ac:dyDescent="0.15">
      <c r="A13" s="145"/>
      <c r="B13" s="150"/>
      <c r="C13" s="166"/>
      <c r="D13" s="167">
        <v>50837</v>
      </c>
      <c r="E13" s="168"/>
      <c r="F13" s="169">
        <v>270799</v>
      </c>
      <c r="G13" s="170"/>
      <c r="H13" s="156"/>
    </row>
    <row r="14" spans="1:8" x14ac:dyDescent="0.15">
      <c r="A14" s="157"/>
      <c r="B14" s="158"/>
      <c r="C14" s="159"/>
      <c r="D14" s="160">
        <v>40191</v>
      </c>
      <c r="E14" s="161"/>
      <c r="F14" s="162">
        <v>125571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11.09</v>
      </c>
      <c r="C19" s="171">
        <f>ROUND(VALUE(SUBSTITUTE(実質収支比率等に係る経年分析!G$48,"▲","-")),2)</f>
        <v>8.85</v>
      </c>
      <c r="D19" s="171">
        <f>ROUND(VALUE(SUBSTITUTE(実質収支比率等に係る経年分析!H$48,"▲","-")),2)</f>
        <v>12.74</v>
      </c>
      <c r="E19" s="171">
        <f>ROUND(VALUE(SUBSTITUTE(実質収支比率等に係る経年分析!I$48,"▲","-")),2)</f>
        <v>13.33</v>
      </c>
      <c r="F19" s="171">
        <f>ROUND(VALUE(SUBSTITUTE(実質収支比率等に係る経年分析!J$48,"▲","-")),2)</f>
        <v>11.55</v>
      </c>
    </row>
    <row r="20" spans="1:11" x14ac:dyDescent="0.15">
      <c r="A20" s="171" t="s">
        <v>55</v>
      </c>
      <c r="B20" s="171">
        <f>ROUND(VALUE(SUBSTITUTE(実質収支比率等に係る経年分析!F$47,"▲","-")),2)</f>
        <v>100.36</v>
      </c>
      <c r="C20" s="171">
        <f>ROUND(VALUE(SUBSTITUTE(実質収支比率等に係る経年分析!G$47,"▲","-")),2)</f>
        <v>89.58</v>
      </c>
      <c r="D20" s="171">
        <f>ROUND(VALUE(SUBSTITUTE(実質収支比率等に係る経年分析!H$47,"▲","-")),2)</f>
        <v>73.17</v>
      </c>
      <c r="E20" s="171">
        <f>ROUND(VALUE(SUBSTITUTE(実質収支比率等に係る経年分析!I$47,"▲","-")),2)</f>
        <v>66.489999999999995</v>
      </c>
      <c r="F20" s="171">
        <f>ROUND(VALUE(SUBSTITUTE(実質収支比率等に係る経年分析!J$47,"▲","-")),2)</f>
        <v>63.71</v>
      </c>
    </row>
    <row r="21" spans="1:11" x14ac:dyDescent="0.15">
      <c r="A21" s="171" t="s">
        <v>56</v>
      </c>
      <c r="B21" s="171">
        <f>IF(ISNUMBER(VALUE(SUBSTITUTE(実質収支比率等に係る経年分析!F$49,"▲","-"))),ROUND(VALUE(SUBSTITUTE(実質収支比率等に係る経年分析!F$49,"▲","-")),2),NA())</f>
        <v>-0.67</v>
      </c>
      <c r="C21" s="171">
        <f>IF(ISNUMBER(VALUE(SUBSTITUTE(実質収支比率等に係る経年分析!G$49,"▲","-"))),ROUND(VALUE(SUBSTITUTE(実質収支比率等に係る経年分析!G$49,"▲","-")),2),NA())</f>
        <v>-13.86</v>
      </c>
      <c r="D21" s="171">
        <f>IF(ISNUMBER(VALUE(SUBSTITUTE(実質収支比率等に係る経年分析!H$49,"▲","-"))),ROUND(VALUE(SUBSTITUTE(実質収支比率等に係る経年分析!H$49,"▲","-")),2),NA())</f>
        <v>-13.85</v>
      </c>
      <c r="E21" s="171">
        <f>IF(ISNUMBER(VALUE(SUBSTITUTE(実質収支比率等に係る経年分析!I$49,"▲","-"))),ROUND(VALUE(SUBSTITUTE(実質収支比率等に係る経年分析!I$49,"▲","-")),2),NA())</f>
        <v>1.21</v>
      </c>
      <c r="F21" s="171">
        <f>IF(ISNUMBER(VALUE(SUBSTITUTE(実質収支比率等に係る経年分析!J$49,"▲","-"))),ROUND(VALUE(SUBSTITUTE(実質収支比率等に係る経年分析!J$49,"▲","-")),2),NA())</f>
        <v>2.73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合併処理浄化槽設置管理事業特別会計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0.56999999999999995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0.36</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1.1599999999999999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0.87</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5.0999999999999996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11.55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131</v>
      </c>
      <c r="E42" s="173"/>
      <c r="F42" s="173"/>
      <c r="G42" s="173">
        <f>'実質公債費比率（分子）の構造'!L$52</f>
        <v>138</v>
      </c>
      <c r="H42" s="173"/>
      <c r="I42" s="173"/>
      <c r="J42" s="173">
        <f>'実質公債費比率（分子）の構造'!M$52</f>
        <v>134</v>
      </c>
      <c r="K42" s="173"/>
      <c r="L42" s="173"/>
      <c r="M42" s="173">
        <f>'実質公債費比率（分子）の構造'!N$52</f>
        <v>155</v>
      </c>
      <c r="N42" s="173"/>
      <c r="O42" s="173"/>
      <c r="P42" s="173">
        <f>'実質公債費比率（分子）の構造'!O$52</f>
        <v>158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7</v>
      </c>
      <c r="C45" s="173"/>
      <c r="D45" s="173"/>
      <c r="E45" s="173">
        <f>'実質公債費比率（分子）の構造'!L$49</f>
        <v>7</v>
      </c>
      <c r="F45" s="173"/>
      <c r="G45" s="173"/>
      <c r="H45" s="173">
        <f>'実質公債費比率（分子）の構造'!M$49</f>
        <v>6</v>
      </c>
      <c r="I45" s="173"/>
      <c r="J45" s="173"/>
      <c r="K45" s="173">
        <f>'実質公債費比率（分子）の構造'!N$49</f>
        <v>5</v>
      </c>
      <c r="L45" s="173"/>
      <c r="M45" s="173"/>
      <c r="N45" s="173">
        <f>'実質公債費比率（分子）の構造'!O$49</f>
        <v>8</v>
      </c>
      <c r="O45" s="173"/>
      <c r="P45" s="173"/>
    </row>
    <row r="46" spans="1:16" x14ac:dyDescent="0.15">
      <c r="A46" s="173" t="s">
        <v>67</v>
      </c>
      <c r="B46" s="173">
        <f>'実質公債費比率（分子）の構造'!K$48</f>
        <v>10</v>
      </c>
      <c r="C46" s="173"/>
      <c r="D46" s="173"/>
      <c r="E46" s="173">
        <f>'実質公債費比率（分子）の構造'!L$48</f>
        <v>13</v>
      </c>
      <c r="F46" s="173"/>
      <c r="G46" s="173"/>
      <c r="H46" s="173">
        <f>'実質公債費比率（分子）の構造'!M$48</f>
        <v>11</v>
      </c>
      <c r="I46" s="173"/>
      <c r="J46" s="173"/>
      <c r="K46" s="173">
        <f>'実質公債費比率（分子）の構造'!N$48</f>
        <v>14</v>
      </c>
      <c r="L46" s="173"/>
      <c r="M46" s="173"/>
      <c r="N46" s="173">
        <f>'実質公債費比率（分子）の構造'!O$48</f>
        <v>13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124</v>
      </c>
      <c r="C49" s="173"/>
      <c r="D49" s="173"/>
      <c r="E49" s="173">
        <f>'実質公債費比率（分子）の構造'!L$45</f>
        <v>134</v>
      </c>
      <c r="F49" s="173"/>
      <c r="G49" s="173"/>
      <c r="H49" s="173">
        <f>'実質公債費比率（分子）の構造'!M$45</f>
        <v>136</v>
      </c>
      <c r="I49" s="173"/>
      <c r="J49" s="173"/>
      <c r="K49" s="173">
        <f>'実質公債費比率（分子）の構造'!N$45</f>
        <v>168</v>
      </c>
      <c r="L49" s="173"/>
      <c r="M49" s="173"/>
      <c r="N49" s="173">
        <f>'実質公債費比率（分子）の構造'!O$45</f>
        <v>174</v>
      </c>
      <c r="O49" s="173"/>
      <c r="P49" s="173"/>
    </row>
    <row r="50" spans="1:16" x14ac:dyDescent="0.15">
      <c r="A50" s="173" t="s">
        <v>71</v>
      </c>
      <c r="B50" s="173" t="e">
        <f>NA()</f>
        <v>#N/A</v>
      </c>
      <c r="C50" s="173">
        <f>IF(ISNUMBER('実質公債費比率（分子）の構造'!K$53),'実質公債費比率（分子）の構造'!K$53,NA())</f>
        <v>10</v>
      </c>
      <c r="D50" s="173" t="e">
        <f>NA()</f>
        <v>#N/A</v>
      </c>
      <c r="E50" s="173" t="e">
        <f>NA()</f>
        <v>#N/A</v>
      </c>
      <c r="F50" s="173">
        <f>IF(ISNUMBER('実質公債費比率（分子）の構造'!L$53),'実質公債費比率（分子）の構造'!L$53,NA())</f>
        <v>16</v>
      </c>
      <c r="G50" s="173" t="e">
        <f>NA()</f>
        <v>#N/A</v>
      </c>
      <c r="H50" s="173" t="e">
        <f>NA()</f>
        <v>#N/A</v>
      </c>
      <c r="I50" s="173">
        <f>IF(ISNUMBER('実質公債費比率（分子）の構造'!M$53),'実質公債費比率（分子）の構造'!M$53,NA())</f>
        <v>19</v>
      </c>
      <c r="J50" s="173" t="e">
        <f>NA()</f>
        <v>#N/A</v>
      </c>
      <c r="K50" s="173" t="e">
        <f>NA()</f>
        <v>#N/A</v>
      </c>
      <c r="L50" s="173">
        <f>IF(ISNUMBER('実質公債費比率（分子）の構造'!N$53),'実質公債費比率（分子）の構造'!N$53,NA())</f>
        <v>32</v>
      </c>
      <c r="M50" s="173" t="e">
        <f>NA()</f>
        <v>#N/A</v>
      </c>
      <c r="N50" s="173" t="e">
        <f>NA()</f>
        <v>#N/A</v>
      </c>
      <c r="O50" s="173">
        <f>IF(ISNUMBER('実質公債費比率（分子）の構造'!O$53),'実質公債費比率（分子）の構造'!O$53,NA())</f>
        <v>37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1605</v>
      </c>
      <c r="E56" s="172"/>
      <c r="F56" s="172"/>
      <c r="G56" s="172">
        <f>'将来負担比率（分子）の構造'!J$52</f>
        <v>1536</v>
      </c>
      <c r="H56" s="172"/>
      <c r="I56" s="172"/>
      <c r="J56" s="172">
        <f>'将来負担比率（分子）の構造'!K$52</f>
        <v>1511</v>
      </c>
      <c r="K56" s="172"/>
      <c r="L56" s="172"/>
      <c r="M56" s="172">
        <f>'将来負担比率（分子）の構造'!L$52</f>
        <v>1406</v>
      </c>
      <c r="N56" s="172"/>
      <c r="O56" s="172"/>
      <c r="P56" s="172">
        <f>'将来負担比率（分子）の構造'!M$52</f>
        <v>1324</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1970</v>
      </c>
      <c r="E58" s="172"/>
      <c r="F58" s="172"/>
      <c r="G58" s="172">
        <f>'将来負担比率（分子）の構造'!J$50</f>
        <v>1968</v>
      </c>
      <c r="H58" s="172"/>
      <c r="I58" s="172"/>
      <c r="J58" s="172">
        <f>'将来負担比率（分子）の構造'!K$50</f>
        <v>1752</v>
      </c>
      <c r="K58" s="172"/>
      <c r="L58" s="172"/>
      <c r="M58" s="172">
        <f>'将来負担比率（分子）の構造'!L$50</f>
        <v>1728</v>
      </c>
      <c r="N58" s="172"/>
      <c r="O58" s="172"/>
      <c r="P58" s="172">
        <f>'将来負担比率（分子）の構造'!M$50</f>
        <v>1990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221</v>
      </c>
      <c r="C62" s="172"/>
      <c r="D62" s="172"/>
      <c r="E62" s="172">
        <f>'将来負担比率（分子）の構造'!J$45</f>
        <v>213</v>
      </c>
      <c r="F62" s="172"/>
      <c r="G62" s="172"/>
      <c r="H62" s="172">
        <f>'将来負担比率（分子）の構造'!K$45</f>
        <v>211</v>
      </c>
      <c r="I62" s="172"/>
      <c r="J62" s="172"/>
      <c r="K62" s="172">
        <f>'将来負担比率（分子）の構造'!L$45</f>
        <v>189</v>
      </c>
      <c r="L62" s="172"/>
      <c r="M62" s="172"/>
      <c r="N62" s="172">
        <f>'将来負担比率（分子）の構造'!M$45</f>
        <v>210</v>
      </c>
      <c r="O62" s="172"/>
      <c r="P62" s="172"/>
    </row>
    <row r="63" spans="1:16" x14ac:dyDescent="0.15">
      <c r="A63" s="172" t="s">
        <v>34</v>
      </c>
      <c r="B63" s="172">
        <f>'将来負担比率（分子）の構造'!I$44</f>
        <v>62</v>
      </c>
      <c r="C63" s="172"/>
      <c r="D63" s="172"/>
      <c r="E63" s="172">
        <f>'将来負担比率（分子）の構造'!J$44</f>
        <v>50</v>
      </c>
      <c r="F63" s="172"/>
      <c r="G63" s="172"/>
      <c r="H63" s="172">
        <f>'将来負担比率（分子）の構造'!K$44</f>
        <v>69</v>
      </c>
      <c r="I63" s="172"/>
      <c r="J63" s="172"/>
      <c r="K63" s="172">
        <f>'将来負担比率（分子）の構造'!L$44</f>
        <v>100</v>
      </c>
      <c r="L63" s="172"/>
      <c r="M63" s="172"/>
      <c r="N63" s="172">
        <f>'将来負担比率（分子）の構造'!M$44</f>
        <v>107</v>
      </c>
      <c r="O63" s="172"/>
      <c r="P63" s="172"/>
    </row>
    <row r="64" spans="1:16" x14ac:dyDescent="0.15">
      <c r="A64" s="172" t="s">
        <v>33</v>
      </c>
      <c r="B64" s="172">
        <f>'将来負担比率（分子）の構造'!I$43</f>
        <v>123</v>
      </c>
      <c r="C64" s="172"/>
      <c r="D64" s="172"/>
      <c r="E64" s="172">
        <f>'将来負担比率（分子）の構造'!J$43</f>
        <v>125</v>
      </c>
      <c r="F64" s="172"/>
      <c r="G64" s="172"/>
      <c r="H64" s="172">
        <f>'将来負担比率（分子）の構造'!K$43</f>
        <v>120</v>
      </c>
      <c r="I64" s="172"/>
      <c r="J64" s="172"/>
      <c r="K64" s="172">
        <f>'将来負担比率（分子）の構造'!L$43</f>
        <v>124</v>
      </c>
      <c r="L64" s="172"/>
      <c r="M64" s="172"/>
      <c r="N64" s="172">
        <f>'将来負担比率（分子）の構造'!M$43</f>
        <v>114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1639</v>
      </c>
      <c r="C66" s="172"/>
      <c r="D66" s="172"/>
      <c r="E66" s="172">
        <f>'将来負担比率（分子）の構造'!J$41</f>
        <v>1567</v>
      </c>
      <c r="F66" s="172"/>
      <c r="G66" s="172"/>
      <c r="H66" s="172">
        <f>'将来負担比率（分子）の構造'!K$41</f>
        <v>1514</v>
      </c>
      <c r="I66" s="172"/>
      <c r="J66" s="172"/>
      <c r="K66" s="172">
        <f>'将来負担比率（分子）の構造'!L$41</f>
        <v>1411</v>
      </c>
      <c r="L66" s="172"/>
      <c r="M66" s="172"/>
      <c r="N66" s="172">
        <f>'将来負担比率（分子）の構造'!M$41</f>
        <v>1341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1000</v>
      </c>
      <c r="C72" s="176">
        <f>基金残高に係る経年分析!G55</f>
        <v>993</v>
      </c>
      <c r="D72" s="176">
        <f>基金残高に係る経年分析!H55</f>
        <v>1047</v>
      </c>
    </row>
    <row r="73" spans="1:16" x14ac:dyDescent="0.15">
      <c r="A73" s="175" t="s">
        <v>78</v>
      </c>
      <c r="B73" s="176">
        <f>基金残高に係る経年分析!F56</f>
        <v>10</v>
      </c>
      <c r="C73" s="176">
        <f>基金残高に係る経年分析!G56</f>
        <v>10</v>
      </c>
      <c r="D73" s="176">
        <f>基金残高に係る経年分析!H56</f>
        <v>10</v>
      </c>
    </row>
    <row r="74" spans="1:16" x14ac:dyDescent="0.15">
      <c r="A74" s="175" t="s">
        <v>79</v>
      </c>
      <c r="B74" s="176">
        <f>基金残高に係る経年分析!F57</f>
        <v>589</v>
      </c>
      <c r="C74" s="176">
        <f>基金残高に係る経年分析!G57</f>
        <v>594</v>
      </c>
      <c r="D74" s="176">
        <f>基金残高に係る経年分析!H57</f>
        <v>735</v>
      </c>
    </row>
  </sheetData>
  <sheetProtection algorithmName="SHA-512" hashValue="6GlW7GQFka0yMcmkEUlhUX3C42zrde1twfyvMCAfRHdynjgh1g5xnHJUqoD2cHxnc/KJqjwL23RYp5fbmODrAg==" saltValue="tQLsnprFj+AyKtqXPsVT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2023-03-10T07:57:30Z</cp:lastPrinted>
  <dcterms:created xsi:type="dcterms:W3CDTF">2023-02-20T04:33:15Z</dcterms:created>
  <dcterms:modified xsi:type="dcterms:W3CDTF">2023-03-20T00:27:21Z</dcterms:modified>
  <cp:category/>
</cp:coreProperties>
</file>